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amanka\Desktop\folders\Other\gas choice\mine\"/>
    </mc:Choice>
  </mc:AlternateContent>
  <xr:revisionPtr revIDLastSave="0" documentId="13_ncr:1_{0D42F3FE-F9C7-4EC5-80B6-A2BA5A2AD2DC}" xr6:coauthVersionLast="47" xr6:coauthVersionMax="47" xr10:uidLastSave="{00000000-0000-0000-0000-000000000000}"/>
  <bookViews>
    <workbookView xWindow="-120" yWindow="-120" windowWidth="29040" windowHeight="15840" xr2:uid="{B1FB1CC8-584D-4580-9BF5-7CA736FB336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8" i="1" l="1"/>
  <c r="D68" i="1"/>
  <c r="C68" i="1"/>
  <c r="B68" i="1"/>
  <c r="E57" i="1"/>
  <c r="D57" i="1"/>
  <c r="C57" i="1"/>
  <c r="B57" i="1"/>
  <c r="E46" i="1"/>
  <c r="D46" i="1"/>
  <c r="C46" i="1"/>
  <c r="B46" i="1"/>
  <c r="E35" i="1"/>
  <c r="D35" i="1"/>
  <c r="C35" i="1"/>
  <c r="B35" i="1"/>
  <c r="E24" i="1" l="1"/>
  <c r="D24" i="1"/>
  <c r="C24" i="1"/>
  <c r="B24" i="1"/>
  <c r="E13" i="1"/>
  <c r="D13" i="1"/>
  <c r="C13" i="1"/>
  <c r="B13" i="1"/>
  <c r="E63" i="1"/>
  <c r="C63" i="1"/>
  <c r="E52" i="1"/>
  <c r="E41" i="1"/>
  <c r="E30" i="1"/>
  <c r="C30" i="1"/>
  <c r="E8" i="1"/>
  <c r="E19" i="1"/>
  <c r="E66" i="1"/>
  <c r="D66" i="1"/>
  <c r="C66" i="1"/>
  <c r="E55" i="1"/>
  <c r="E44" i="1"/>
  <c r="E33" i="1" l="1"/>
  <c r="D33" i="1"/>
  <c r="C33" i="1"/>
  <c r="E22" i="1"/>
  <c r="E11" i="1"/>
  <c r="E64" i="1"/>
  <c r="D64" i="1"/>
  <c r="C64" i="1"/>
  <c r="E53" i="1"/>
  <c r="E42" i="1"/>
  <c r="E31" i="1"/>
  <c r="D31" i="1"/>
  <c r="C31" i="1"/>
  <c r="E20" i="1" l="1"/>
  <c r="E9" i="1"/>
  <c r="E62" i="1"/>
  <c r="D62" i="1"/>
  <c r="C62" i="1"/>
  <c r="B62" i="1"/>
  <c r="E51" i="1"/>
  <c r="E40" i="1"/>
  <c r="E29" i="1"/>
  <c r="D29" i="1"/>
  <c r="C29" i="1"/>
  <c r="B29" i="1"/>
  <c r="E18" i="1"/>
  <c r="E7" i="1"/>
  <c r="E65" i="1"/>
  <c r="D65" i="1"/>
  <c r="C65" i="1"/>
  <c r="B65" i="1"/>
  <c r="E54" i="1"/>
  <c r="E43" i="1"/>
  <c r="E32" i="1"/>
  <c r="D32" i="1"/>
  <c r="C32" i="1"/>
  <c r="B32" i="1"/>
  <c r="E21" i="1"/>
  <c r="E10" i="1"/>
</calcChain>
</file>

<file path=xl/sharedStrings.xml><?xml version="1.0" encoding="utf-8"?>
<sst xmlns="http://schemas.openxmlformats.org/spreadsheetml/2006/main" count="106" uniqueCount="26">
  <si>
    <t>Gas Choice Enrollment Report</t>
  </si>
  <si>
    <t>(All Utilities Where Gas Choice is Available in Maryland)</t>
  </si>
  <si>
    <t>Quarter Ending September 2023</t>
  </si>
  <si>
    <t>Number of Accounts Served by Gas Suppliers</t>
  </si>
  <si>
    <t>Distribution Utility</t>
  </si>
  <si>
    <t>Baltimore Gas and Electric</t>
  </si>
  <si>
    <t>Chesapeake Utilities</t>
  </si>
  <si>
    <t>Columbia Gas, Maryland</t>
  </si>
  <si>
    <t>Washington Gas</t>
  </si>
  <si>
    <t>Elkton Gas</t>
  </si>
  <si>
    <t>Residential</t>
  </si>
  <si>
    <t>Firm Service Commercial and Industrial</t>
  </si>
  <si>
    <t>Daily-Metered and Interruptible</t>
  </si>
  <si>
    <t>Total</t>
  </si>
  <si>
    <t>Total Number of Distribution Service Accounts Eligible* for Choice</t>
  </si>
  <si>
    <t>Percent of Eligible* Customers Served by Gas Suppliers</t>
  </si>
  <si>
    <t>Estimated Annual Volumes Served by Gas Suppliers (Dth)</t>
  </si>
  <si>
    <t>Cheapeake Utilities</t>
  </si>
  <si>
    <t>Total Annual Volumes for all Eligible* Distribution Accounts (Dth)</t>
  </si>
  <si>
    <t>Percent of Eligible* Total System Annual Volumes Served by Gas Suppliers</t>
  </si>
  <si>
    <t>Number of Gas Suppliers Serving Enrolled Customers**</t>
  </si>
  <si>
    <t>Chesapeake Utilites</t>
  </si>
  <si>
    <t>*All Baltimore Gas and Electric and Washington Gas customers are eligible for gas choice. Residential Customers of Chesapeake Utilities and Elkton Gas are not eligible for Choice beginning in October 2012 (Per Commission Letter Order Dated April 13, 2012).</t>
  </si>
  <si>
    <t>**This table represents the number of suppliers currently serving customers. All suppliers may not be seeking or offering service to new customers.</t>
  </si>
  <si>
    <t>***Differences from 100% for Washington Gas represent balancing gas.</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</si>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</sst>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10">
    <xf numFmtId="0" fontId="0" fillId="0" borderId="0" xfId="0"/>
    <xf numFmtId="0" fontId="0" fillId="0" borderId="0" xfId="0" applyAlignment="1">
      <alignment wrapText="1"/>
    </xf>
    <xf numFmtId="0" fontId="0" fillId="0" borderId="0" xfId="0" applyBorder="1"/>
    <xf numFmtId="3" fontId="0" fillId="0" borderId="0" xfId="0" applyNumberFormat="1" applyBorder="1"/>
    <xf numFmtId="3" fontId="0" fillId="0" borderId="0" xfId="0" applyNumberFormat="1" applyBorder="1" applyAlignment="1">
      <alignment horizontal="right"/>
    </xf>
    <xf numFmtId="0" fontId="0" fillId="0" borderId="0" xfId="0" applyBorder="1" applyAlignment="1">
      <alignment wrapText="1"/>
    </xf>
    <xf numFmtId="10" fontId="0" fillId="0" borderId="0" xfId="1" applyNumberFormat="1" applyFont="1" applyBorder="1"/>
    <xf numFmtId="10" fontId="0" fillId="0" borderId="0" xfId="1" applyNumberFormat="1" applyFont="1" applyBorder="1" applyAlignment="1">
      <alignment horizontal="right"/>
    </xf>
    <xf numFmtId="0" fontId="0" fillId="0" borderId="0" xfId="0" applyBorder="1" applyAlignment="1">
      <alignment horizontal="right"/>
    </xf>
    <xf numFmtId="9" fontId="0" fillId="0" borderId="0" xfId="1" applyFont="1" applyBorder="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F5E2A-AB2E-4124-A3B0-1EBEF32843ED}">
  <dimension ref="A1:E82"/>
  <sheetViews>
    <sheetView tabSelected="1" topLeftCell="A61" workbookViewId="0">
      <selection activeCell="D77" sqref="D77"/>
    </sheetView>
  </sheetViews>
  <sheetFormatPr defaultRowHeight="15" x14ac:dyDescent="0.25"/>
  <cols>
    <col min="1" max="1" width="25.7109375" customWidth="1"/>
    <col min="2" max="2" width="13.5703125" customWidth="1"/>
    <col min="3" max="3" width="17.5703125" customWidth="1"/>
    <col min="4" max="4" width="16.5703125" customWidth="1"/>
    <col min="5" max="5" width="16" customWidth="1"/>
  </cols>
  <sheetData>
    <row r="1" spans="1:5" x14ac:dyDescent="0.25">
      <c r="C1" t="s">
        <v>0</v>
      </c>
    </row>
    <row r="2" spans="1:5" x14ac:dyDescent="0.25">
      <c r="C2" t="s">
        <v>1</v>
      </c>
    </row>
    <row r="3" spans="1:5" x14ac:dyDescent="0.25">
      <c r="C3" t="s">
        <v>2</v>
      </c>
    </row>
    <row r="5" spans="1:5" x14ac:dyDescent="0.25">
      <c r="C5" t="s">
        <v>3</v>
      </c>
    </row>
    <row r="6" spans="1:5" ht="45" x14ac:dyDescent="0.25">
      <c r="A6" t="s">
        <v>4</v>
      </c>
      <c r="B6" s="1" t="s">
        <v>10</v>
      </c>
      <c r="C6" s="1" t="s">
        <v>11</v>
      </c>
      <c r="D6" s="1" t="s">
        <v>12</v>
      </c>
      <c r="E6" s="1" t="s">
        <v>13</v>
      </c>
    </row>
    <row r="7" spans="1:5" x14ac:dyDescent="0.25">
      <c r="A7" s="2" t="s">
        <v>5</v>
      </c>
      <c r="B7" s="3">
        <v>98998</v>
      </c>
      <c r="C7" s="3">
        <v>13261</v>
      </c>
      <c r="D7" s="3">
        <v>388</v>
      </c>
      <c r="E7" s="3">
        <f>SUM(B7:D7)</f>
        <v>112647</v>
      </c>
    </row>
    <row r="8" spans="1:5" x14ac:dyDescent="0.25">
      <c r="A8" s="2" t="s">
        <v>6</v>
      </c>
      <c r="B8" s="4" t="s">
        <v>25</v>
      </c>
      <c r="C8" s="3">
        <v>164</v>
      </c>
      <c r="D8" s="3">
        <v>0</v>
      </c>
      <c r="E8" s="3">
        <f>SUM(C8:D8)</f>
        <v>164</v>
      </c>
    </row>
    <row r="9" spans="1:5" x14ac:dyDescent="0.25">
      <c r="A9" s="2" t="s">
        <v>7</v>
      </c>
      <c r="B9" s="3">
        <v>0</v>
      </c>
      <c r="C9" s="3">
        <v>210</v>
      </c>
      <c r="D9" s="3">
        <v>111</v>
      </c>
      <c r="E9" s="3">
        <f>SUM(B9+C9+D9)</f>
        <v>321</v>
      </c>
    </row>
    <row r="10" spans="1:5" x14ac:dyDescent="0.25">
      <c r="A10" s="2" t="s">
        <v>8</v>
      </c>
      <c r="B10" s="3">
        <v>66718</v>
      </c>
      <c r="C10" s="3">
        <v>12424</v>
      </c>
      <c r="D10" s="3">
        <v>138</v>
      </c>
      <c r="E10" s="3">
        <f>SUM(B10:D10)</f>
        <v>79280</v>
      </c>
    </row>
    <row r="11" spans="1:5" x14ac:dyDescent="0.25">
      <c r="A11" s="2" t="s">
        <v>9</v>
      </c>
      <c r="B11" s="4" t="s">
        <v>25</v>
      </c>
      <c r="C11" s="3">
        <v>34</v>
      </c>
      <c r="D11" s="3">
        <v>0</v>
      </c>
      <c r="E11" s="3">
        <f>SUM(C11:D11)</f>
        <v>34</v>
      </c>
    </row>
    <row r="12" spans="1:5" x14ac:dyDescent="0.25">
      <c r="A12" s="2"/>
      <c r="B12" s="2"/>
      <c r="C12" s="2"/>
      <c r="D12" s="2"/>
      <c r="E12" s="2"/>
    </row>
    <row r="13" spans="1:5" x14ac:dyDescent="0.25">
      <c r="A13" s="2" t="s">
        <v>13</v>
      </c>
      <c r="B13" s="3">
        <f>B7+B10</f>
        <v>165716</v>
      </c>
      <c r="C13" s="3">
        <f>+SUM(C7:C11)</f>
        <v>26093</v>
      </c>
      <c r="D13" s="3">
        <f>+SUM(D7:D11)</f>
        <v>637</v>
      </c>
      <c r="E13" s="3">
        <f>+SUM(E7:E11)</f>
        <v>192446</v>
      </c>
    </row>
    <row r="14" spans="1:5" x14ac:dyDescent="0.25">
      <c r="A14" s="2"/>
      <c r="B14" s="2"/>
      <c r="C14" s="2"/>
      <c r="D14" s="2"/>
      <c r="E14" s="2"/>
    </row>
    <row r="15" spans="1:5" x14ac:dyDescent="0.25">
      <c r="A15" s="2"/>
      <c r="B15" s="2"/>
      <c r="C15" s="2"/>
      <c r="D15" s="2"/>
      <c r="E15" s="2"/>
    </row>
    <row r="16" spans="1:5" x14ac:dyDescent="0.25">
      <c r="A16" s="2"/>
      <c r="B16" s="2"/>
      <c r="C16" s="2" t="s">
        <v>14</v>
      </c>
      <c r="D16" s="2"/>
      <c r="E16" s="2"/>
    </row>
    <row r="17" spans="1:5" ht="45" x14ac:dyDescent="0.25">
      <c r="A17" s="2" t="s">
        <v>4</v>
      </c>
      <c r="B17" s="2" t="s">
        <v>10</v>
      </c>
      <c r="C17" s="5" t="s">
        <v>11</v>
      </c>
      <c r="D17" s="5" t="s">
        <v>12</v>
      </c>
      <c r="E17" s="2" t="s">
        <v>13</v>
      </c>
    </row>
    <row r="18" spans="1:5" x14ac:dyDescent="0.25">
      <c r="A18" s="2" t="s">
        <v>5</v>
      </c>
      <c r="B18" s="3">
        <v>655753</v>
      </c>
      <c r="C18" s="3">
        <v>43847</v>
      </c>
      <c r="D18" s="3">
        <v>453</v>
      </c>
      <c r="E18" s="3">
        <f>SUM(B18:D18)</f>
        <v>700053</v>
      </c>
    </row>
    <row r="19" spans="1:5" x14ac:dyDescent="0.25">
      <c r="A19" s="2" t="s">
        <v>6</v>
      </c>
      <c r="B19" s="4" t="s">
        <v>25</v>
      </c>
      <c r="C19" s="3">
        <v>174</v>
      </c>
      <c r="D19" s="3">
        <v>0</v>
      </c>
      <c r="E19" s="3">
        <f>SUM(C19:D19)</f>
        <v>174</v>
      </c>
    </row>
    <row r="20" spans="1:5" x14ac:dyDescent="0.25">
      <c r="A20" s="2" t="s">
        <v>7</v>
      </c>
      <c r="B20" s="3">
        <v>0</v>
      </c>
      <c r="C20" s="3">
        <v>3642</v>
      </c>
      <c r="D20" s="3">
        <v>195</v>
      </c>
      <c r="E20" s="3">
        <f>SUM(B20:D20)</f>
        <v>3837</v>
      </c>
    </row>
    <row r="21" spans="1:5" x14ac:dyDescent="0.25">
      <c r="A21" s="2" t="s">
        <v>8</v>
      </c>
      <c r="B21" s="3">
        <v>481458</v>
      </c>
      <c r="C21" s="3">
        <v>31542</v>
      </c>
      <c r="D21" s="3">
        <v>138</v>
      </c>
      <c r="E21" s="3">
        <f>SUM(B21:D21)</f>
        <v>513138</v>
      </c>
    </row>
    <row r="22" spans="1:5" x14ac:dyDescent="0.25">
      <c r="A22" s="2" t="s">
        <v>9</v>
      </c>
      <c r="B22" s="4" t="s">
        <v>25</v>
      </c>
      <c r="C22" s="3">
        <v>539</v>
      </c>
      <c r="D22" s="3">
        <v>1</v>
      </c>
      <c r="E22" s="3">
        <f>SUM(C22+D22)</f>
        <v>540</v>
      </c>
    </row>
    <row r="23" spans="1:5" x14ac:dyDescent="0.25">
      <c r="A23" s="2"/>
      <c r="B23" s="2"/>
      <c r="C23" s="2"/>
      <c r="D23" s="2"/>
      <c r="E23" s="2"/>
    </row>
    <row r="24" spans="1:5" x14ac:dyDescent="0.25">
      <c r="A24" s="2" t="s">
        <v>13</v>
      </c>
      <c r="B24" s="3">
        <f>B18+B21</f>
        <v>1137211</v>
      </c>
      <c r="C24" s="3">
        <f>SUM(C18:C22)</f>
        <v>79744</v>
      </c>
      <c r="D24" s="3">
        <f>SUM(D18:D22)</f>
        <v>787</v>
      </c>
      <c r="E24" s="3">
        <f>SUM(E18:E22)</f>
        <v>1217742</v>
      </c>
    </row>
    <row r="25" spans="1:5" x14ac:dyDescent="0.25">
      <c r="A25" s="2"/>
      <c r="B25" s="2"/>
      <c r="C25" s="2"/>
      <c r="D25" s="2"/>
      <c r="E25" s="2"/>
    </row>
    <row r="26" spans="1:5" x14ac:dyDescent="0.25">
      <c r="A26" s="2"/>
      <c r="B26" s="2"/>
      <c r="C26" s="2"/>
      <c r="D26" s="2"/>
      <c r="E26" s="2"/>
    </row>
    <row r="27" spans="1:5" x14ac:dyDescent="0.25">
      <c r="A27" s="2"/>
      <c r="B27" s="2"/>
      <c r="C27" s="2" t="s">
        <v>15</v>
      </c>
      <c r="D27" s="2"/>
      <c r="E27" s="2"/>
    </row>
    <row r="28" spans="1:5" ht="45" x14ac:dyDescent="0.25">
      <c r="A28" s="2" t="s">
        <v>4</v>
      </c>
      <c r="B28" s="2" t="s">
        <v>10</v>
      </c>
      <c r="C28" s="5" t="s">
        <v>11</v>
      </c>
      <c r="D28" s="5" t="s">
        <v>12</v>
      </c>
      <c r="E28" s="2" t="s">
        <v>13</v>
      </c>
    </row>
    <row r="29" spans="1:5" x14ac:dyDescent="0.25">
      <c r="A29" s="2" t="s">
        <v>5</v>
      </c>
      <c r="B29" s="6">
        <f>B7/B18</f>
        <v>0.15096842866140148</v>
      </c>
      <c r="C29" s="6">
        <f>C7/C18</f>
        <v>0.30243802312586948</v>
      </c>
      <c r="D29" s="6">
        <f>D7/D18</f>
        <v>0.85651214128035325</v>
      </c>
      <c r="E29" s="6">
        <f>E7/E18</f>
        <v>0.16091210236939202</v>
      </c>
    </row>
    <row r="30" spans="1:5" x14ac:dyDescent="0.25">
      <c r="A30" s="2" t="s">
        <v>6</v>
      </c>
      <c r="B30" s="7" t="s">
        <v>25</v>
      </c>
      <c r="C30" s="6">
        <f>C8/C19</f>
        <v>0.94252873563218387</v>
      </c>
      <c r="D30" s="7" t="s">
        <v>25</v>
      </c>
      <c r="E30" s="6">
        <f>E8/E19</f>
        <v>0.94252873563218387</v>
      </c>
    </row>
    <row r="31" spans="1:5" x14ac:dyDescent="0.25">
      <c r="A31" s="2" t="s">
        <v>7</v>
      </c>
      <c r="B31" s="7" t="s">
        <v>25</v>
      </c>
      <c r="C31" s="6">
        <f t="shared" ref="C31:E33" si="0">C9/C20</f>
        <v>5.7660626029654036E-2</v>
      </c>
      <c r="D31" s="6">
        <f t="shared" si="0"/>
        <v>0.56923076923076921</v>
      </c>
      <c r="E31" s="6">
        <f t="shared" si="0"/>
        <v>8.3659108678655197E-2</v>
      </c>
    </row>
    <row r="32" spans="1:5" x14ac:dyDescent="0.25">
      <c r="A32" s="2" t="s">
        <v>8</v>
      </c>
      <c r="B32" s="6">
        <f>B10/B21</f>
        <v>0.13857491203801786</v>
      </c>
      <c r="C32" s="6">
        <f t="shared" si="0"/>
        <v>0.39388751505928604</v>
      </c>
      <c r="D32" s="6">
        <f t="shared" si="0"/>
        <v>1</v>
      </c>
      <c r="E32" s="6">
        <f t="shared" si="0"/>
        <v>0.15450034883403685</v>
      </c>
    </row>
    <row r="33" spans="1:5" x14ac:dyDescent="0.25">
      <c r="A33" s="2" t="s">
        <v>9</v>
      </c>
      <c r="B33" s="7" t="s">
        <v>25</v>
      </c>
      <c r="C33" s="6">
        <f t="shared" si="0"/>
        <v>6.3079777365491654E-2</v>
      </c>
      <c r="D33" s="6">
        <f t="shared" si="0"/>
        <v>0</v>
      </c>
      <c r="E33" s="6">
        <f t="shared" si="0"/>
        <v>6.2962962962962957E-2</v>
      </c>
    </row>
    <row r="34" spans="1:5" x14ac:dyDescent="0.25">
      <c r="A34" s="2"/>
      <c r="B34" s="2"/>
      <c r="C34" s="2"/>
      <c r="D34" s="2"/>
      <c r="E34" s="2"/>
    </row>
    <row r="35" spans="1:5" x14ac:dyDescent="0.25">
      <c r="A35" s="2" t="s">
        <v>13</v>
      </c>
      <c r="B35" s="6">
        <f>B13/B24</f>
        <v>0.14572141845268821</v>
      </c>
      <c r="C35" s="6">
        <f>C13/C24</f>
        <v>0.3272095706260032</v>
      </c>
      <c r="D35" s="6">
        <f>D13/D24</f>
        <v>0.80940279542566707</v>
      </c>
      <c r="E35" s="6">
        <f>E13/E24</f>
        <v>0.1580351174550931</v>
      </c>
    </row>
    <row r="36" spans="1:5" x14ac:dyDescent="0.25">
      <c r="A36" s="2"/>
      <c r="B36" s="2"/>
      <c r="C36" s="2"/>
      <c r="D36" s="2"/>
      <c r="E36" s="2"/>
    </row>
    <row r="37" spans="1:5" x14ac:dyDescent="0.25">
      <c r="A37" s="2"/>
      <c r="B37" s="2"/>
      <c r="C37" s="2"/>
      <c r="D37" s="2"/>
      <c r="E37" s="2"/>
    </row>
    <row r="38" spans="1:5" x14ac:dyDescent="0.25">
      <c r="A38" s="2"/>
      <c r="B38" s="2"/>
      <c r="C38" s="2" t="s">
        <v>16</v>
      </c>
      <c r="D38" s="2"/>
      <c r="E38" s="2"/>
    </row>
    <row r="39" spans="1:5" ht="45" x14ac:dyDescent="0.25">
      <c r="A39" s="2" t="s">
        <v>4</v>
      </c>
      <c r="B39" s="2" t="s">
        <v>10</v>
      </c>
      <c r="C39" s="5" t="s">
        <v>11</v>
      </c>
      <c r="D39" s="5" t="s">
        <v>12</v>
      </c>
      <c r="E39" s="2" t="s">
        <v>13</v>
      </c>
    </row>
    <row r="40" spans="1:5" x14ac:dyDescent="0.25">
      <c r="A40" s="2" t="s">
        <v>5</v>
      </c>
      <c r="B40" s="3">
        <v>6441894</v>
      </c>
      <c r="C40" s="3">
        <v>10336911</v>
      </c>
      <c r="D40" s="3">
        <v>28414028</v>
      </c>
      <c r="E40" s="3">
        <f>SUM(B40:D40)</f>
        <v>45192833</v>
      </c>
    </row>
    <row r="41" spans="1:5" x14ac:dyDescent="0.25">
      <c r="A41" s="2" t="s">
        <v>17</v>
      </c>
      <c r="B41" s="4" t="s">
        <v>25</v>
      </c>
      <c r="C41" s="3">
        <v>0</v>
      </c>
      <c r="D41" s="3">
        <v>0</v>
      </c>
      <c r="E41" s="3">
        <f>SUM(C41:D41)</f>
        <v>0</v>
      </c>
    </row>
    <row r="42" spans="1:5" x14ac:dyDescent="0.25">
      <c r="A42" s="2" t="s">
        <v>7</v>
      </c>
      <c r="B42" s="3">
        <v>0</v>
      </c>
      <c r="C42" s="3">
        <v>156798</v>
      </c>
      <c r="D42" s="3">
        <v>2137720</v>
      </c>
      <c r="E42" s="3">
        <f>SUM(B42:D42)</f>
        <v>2294518</v>
      </c>
    </row>
    <row r="43" spans="1:5" x14ac:dyDescent="0.25">
      <c r="A43" s="2" t="s">
        <v>8</v>
      </c>
      <c r="B43" s="3">
        <v>5252600</v>
      </c>
      <c r="C43" s="3">
        <v>16385544</v>
      </c>
      <c r="D43" s="3">
        <v>12653632</v>
      </c>
      <c r="E43" s="3">
        <f>SUM(B43:D43)</f>
        <v>34291776</v>
      </c>
    </row>
    <row r="44" spans="1:5" x14ac:dyDescent="0.25">
      <c r="A44" s="2" t="s">
        <v>9</v>
      </c>
      <c r="B44" s="4" t="s">
        <v>25</v>
      </c>
      <c r="C44" s="3">
        <v>782805</v>
      </c>
      <c r="D44" s="3">
        <v>0</v>
      </c>
      <c r="E44" s="3">
        <f>SUM(C44:D44)</f>
        <v>782805</v>
      </c>
    </row>
    <row r="45" spans="1:5" x14ac:dyDescent="0.25">
      <c r="A45" s="2"/>
      <c r="B45" s="2"/>
      <c r="C45" s="2"/>
      <c r="D45" s="2"/>
      <c r="E45" s="2"/>
    </row>
    <row r="46" spans="1:5" x14ac:dyDescent="0.25">
      <c r="A46" s="2" t="s">
        <v>13</v>
      </c>
      <c r="B46" s="3">
        <f>B40+B43</f>
        <v>11694494</v>
      </c>
      <c r="C46" s="3">
        <f>SUM(C40:C44)</f>
        <v>27662058</v>
      </c>
      <c r="D46" s="3">
        <f>SUM(D40:D44)</f>
        <v>43205380</v>
      </c>
      <c r="E46" s="3">
        <f>SUM(E40:E44)</f>
        <v>82561932</v>
      </c>
    </row>
    <row r="47" spans="1:5" x14ac:dyDescent="0.25">
      <c r="A47" s="2"/>
      <c r="B47" s="2"/>
      <c r="C47" s="2"/>
      <c r="D47" s="2"/>
      <c r="E47" s="2"/>
    </row>
    <row r="48" spans="1:5" x14ac:dyDescent="0.25">
      <c r="A48" s="2"/>
      <c r="B48" s="2"/>
      <c r="C48" s="2"/>
      <c r="D48" s="2"/>
      <c r="E48" s="2"/>
    </row>
    <row r="49" spans="1:5" x14ac:dyDescent="0.25">
      <c r="A49" s="2"/>
      <c r="B49" s="2"/>
      <c r="C49" s="2" t="s">
        <v>18</v>
      </c>
      <c r="D49" s="2"/>
      <c r="E49" s="2"/>
    </row>
    <row r="50" spans="1:5" ht="45" x14ac:dyDescent="0.25">
      <c r="A50" s="2" t="s">
        <v>4</v>
      </c>
      <c r="B50" s="2" t="s">
        <v>10</v>
      </c>
      <c r="C50" s="5" t="s">
        <v>11</v>
      </c>
      <c r="D50" s="5" t="s">
        <v>12</v>
      </c>
      <c r="E50" s="2" t="s">
        <v>13</v>
      </c>
    </row>
    <row r="51" spans="1:5" x14ac:dyDescent="0.25">
      <c r="A51" s="2" t="s">
        <v>5</v>
      </c>
      <c r="B51" s="3">
        <v>36523692</v>
      </c>
      <c r="C51" s="3">
        <v>20852549</v>
      </c>
      <c r="D51" s="3">
        <v>28414028</v>
      </c>
      <c r="E51" s="3">
        <f>SUM(B51:D51)</f>
        <v>85790269</v>
      </c>
    </row>
    <row r="52" spans="1:5" x14ac:dyDescent="0.25">
      <c r="A52" s="2" t="s">
        <v>6</v>
      </c>
      <c r="B52" s="4" t="s">
        <v>25</v>
      </c>
      <c r="C52" s="3">
        <v>2533624</v>
      </c>
      <c r="D52" s="3">
        <v>0</v>
      </c>
      <c r="E52" s="3">
        <f>SUM(C52:D52)</f>
        <v>2533624</v>
      </c>
    </row>
    <row r="53" spans="1:5" x14ac:dyDescent="0.25">
      <c r="A53" s="2" t="s">
        <v>7</v>
      </c>
      <c r="B53" s="3">
        <v>0</v>
      </c>
      <c r="C53" s="3">
        <v>1036350</v>
      </c>
      <c r="D53" s="3">
        <v>2640230</v>
      </c>
      <c r="E53" s="3">
        <f>SUM(B53:D53)</f>
        <v>3676580</v>
      </c>
    </row>
    <row r="54" spans="1:5" x14ac:dyDescent="0.25">
      <c r="A54" s="2" t="s">
        <v>8</v>
      </c>
      <c r="B54" s="3">
        <v>32289997</v>
      </c>
      <c r="C54" s="3">
        <v>23521534</v>
      </c>
      <c r="D54" s="3">
        <v>12653632</v>
      </c>
      <c r="E54" s="3">
        <f>SUM(B54:D54)</f>
        <v>68465163</v>
      </c>
    </row>
    <row r="55" spans="1:5" x14ac:dyDescent="0.25">
      <c r="A55" s="2" t="s">
        <v>9</v>
      </c>
      <c r="B55" s="8" t="s">
        <v>25</v>
      </c>
      <c r="C55" s="3">
        <v>1064842</v>
      </c>
      <c r="D55" s="3">
        <v>39984</v>
      </c>
      <c r="E55" s="3">
        <f>SUM(C55:D55)</f>
        <v>1104826</v>
      </c>
    </row>
    <row r="56" spans="1:5" x14ac:dyDescent="0.25">
      <c r="A56" s="2"/>
      <c r="B56" s="2"/>
      <c r="C56" s="2"/>
      <c r="D56" s="2"/>
      <c r="E56" s="2"/>
    </row>
    <row r="57" spans="1:5" x14ac:dyDescent="0.25">
      <c r="A57" s="2" t="s">
        <v>13</v>
      </c>
      <c r="B57" s="3">
        <f>B51+B54</f>
        <v>68813689</v>
      </c>
      <c r="C57" s="3">
        <f>SUM(C51:C55)</f>
        <v>49008899</v>
      </c>
      <c r="D57" s="3">
        <f>SUM(D51:D55)</f>
        <v>43747874</v>
      </c>
      <c r="E57" s="3">
        <f>SUM(E51:E55)</f>
        <v>161570462</v>
      </c>
    </row>
    <row r="58" spans="1:5" x14ac:dyDescent="0.25">
      <c r="A58" s="2"/>
      <c r="B58" s="2"/>
      <c r="C58" s="2"/>
      <c r="D58" s="2"/>
      <c r="E58" s="2"/>
    </row>
    <row r="59" spans="1:5" x14ac:dyDescent="0.25">
      <c r="A59" s="2"/>
      <c r="B59" s="2"/>
      <c r="C59" s="2"/>
      <c r="D59" s="2"/>
      <c r="E59" s="2"/>
    </row>
    <row r="60" spans="1:5" x14ac:dyDescent="0.25">
      <c r="A60" s="2"/>
      <c r="B60" s="2"/>
      <c r="C60" s="2" t="s">
        <v>19</v>
      </c>
      <c r="D60" s="2"/>
      <c r="E60" s="2"/>
    </row>
    <row r="61" spans="1:5" ht="45" x14ac:dyDescent="0.25">
      <c r="A61" s="2" t="s">
        <v>4</v>
      </c>
      <c r="B61" s="2" t="s">
        <v>10</v>
      </c>
      <c r="C61" s="5" t="s">
        <v>11</v>
      </c>
      <c r="D61" s="5" t="s">
        <v>12</v>
      </c>
      <c r="E61" s="2" t="s">
        <v>13</v>
      </c>
    </row>
    <row r="62" spans="1:5" x14ac:dyDescent="0.25">
      <c r="A62" s="2" t="s">
        <v>5</v>
      </c>
      <c r="B62" s="6">
        <f>B40/B51</f>
        <v>0.17637576179319439</v>
      </c>
      <c r="C62" s="6">
        <f>C40/C51</f>
        <v>0.49571450473512857</v>
      </c>
      <c r="D62" s="6">
        <f>D40/D51</f>
        <v>1</v>
      </c>
      <c r="E62" s="6">
        <f>E40/E51</f>
        <v>0.52678274035951556</v>
      </c>
    </row>
    <row r="63" spans="1:5" x14ac:dyDescent="0.25">
      <c r="A63" s="2" t="s">
        <v>6</v>
      </c>
      <c r="B63" s="8" t="s">
        <v>25</v>
      </c>
      <c r="C63" s="9">
        <f>C41/C52</f>
        <v>0</v>
      </c>
      <c r="D63" s="8" t="s">
        <v>25</v>
      </c>
      <c r="E63" s="9">
        <f>E41/E52</f>
        <v>0</v>
      </c>
    </row>
    <row r="64" spans="1:5" x14ac:dyDescent="0.25">
      <c r="A64" s="2" t="s">
        <v>7</v>
      </c>
      <c r="B64" s="8" t="s">
        <v>25</v>
      </c>
      <c r="C64" s="6">
        <f t="shared" ref="C64:E66" si="1">C42/C53</f>
        <v>0.15129830655666521</v>
      </c>
      <c r="D64" s="6">
        <f t="shared" si="1"/>
        <v>0.80967188464641338</v>
      </c>
      <c r="E64" s="6">
        <f t="shared" si="1"/>
        <v>0.62409032307198542</v>
      </c>
    </row>
    <row r="65" spans="1:5" x14ac:dyDescent="0.25">
      <c r="A65" s="2" t="s">
        <v>8</v>
      </c>
      <c r="B65" s="6">
        <f>B43/B54</f>
        <v>0.162669572251741</v>
      </c>
      <c r="C65" s="6">
        <f t="shared" si="1"/>
        <v>0.69661885147456792</v>
      </c>
      <c r="D65" s="6">
        <f t="shared" si="1"/>
        <v>1</v>
      </c>
      <c r="E65" s="6">
        <f t="shared" si="1"/>
        <v>0.50086459299016051</v>
      </c>
    </row>
    <row r="66" spans="1:5" x14ac:dyDescent="0.25">
      <c r="A66" s="2" t="s">
        <v>9</v>
      </c>
      <c r="B66" s="8" t="s">
        <v>25</v>
      </c>
      <c r="C66" s="6">
        <f t="shared" si="1"/>
        <v>0.73513723162685163</v>
      </c>
      <c r="D66" s="6">
        <f t="shared" si="1"/>
        <v>0</v>
      </c>
      <c r="E66" s="6">
        <f t="shared" si="1"/>
        <v>0.70853238428494625</v>
      </c>
    </row>
    <row r="67" spans="1:5" x14ac:dyDescent="0.25">
      <c r="A67" s="2"/>
      <c r="B67" s="2"/>
      <c r="C67" s="2"/>
      <c r="D67" s="2"/>
      <c r="E67" s="2"/>
    </row>
    <row r="68" spans="1:5" x14ac:dyDescent="0.25">
      <c r="A68" s="2" t="s">
        <v>13</v>
      </c>
      <c r="B68" s="6">
        <f>B46/B57</f>
        <v>0.16994429698428171</v>
      </c>
      <c r="C68" s="6">
        <f>C46/C57</f>
        <v>0.56442928864816977</v>
      </c>
      <c r="D68" s="6">
        <f>D46/D57</f>
        <v>0.98759953455109617</v>
      </c>
      <c r="E68" s="6">
        <f>E46/E57</f>
        <v>0.51099644686291734</v>
      </c>
    </row>
    <row r="69" spans="1:5" x14ac:dyDescent="0.25">
      <c r="A69" s="2"/>
      <c r="B69" s="2"/>
      <c r="C69" s="2"/>
      <c r="D69" s="2"/>
      <c r="E69" s="2"/>
    </row>
    <row r="70" spans="1:5" x14ac:dyDescent="0.25">
      <c r="A70" s="2"/>
      <c r="B70" s="2"/>
      <c r="C70" s="2"/>
      <c r="D70" s="2"/>
      <c r="E70" s="2"/>
    </row>
    <row r="71" spans="1:5" x14ac:dyDescent="0.25">
      <c r="A71" s="2"/>
      <c r="B71" s="2"/>
      <c r="C71" s="2" t="s">
        <v>20</v>
      </c>
      <c r="D71" s="2"/>
      <c r="E71" s="2"/>
    </row>
    <row r="72" spans="1:5" x14ac:dyDescent="0.25">
      <c r="A72" s="2" t="s">
        <v>4</v>
      </c>
      <c r="B72" s="2" t="s">
        <v>10</v>
      </c>
      <c r="C72" s="2" t="s">
        <v>11</v>
      </c>
      <c r="D72" s="2" t="s">
        <v>12</v>
      </c>
      <c r="E72" s="2"/>
    </row>
    <row r="73" spans="1:5" x14ac:dyDescent="0.25">
      <c r="A73" s="2" t="s">
        <v>5</v>
      </c>
      <c r="B73" s="2">
        <v>45</v>
      </c>
      <c r="C73" s="2">
        <v>35</v>
      </c>
      <c r="D73" s="2">
        <v>14</v>
      </c>
      <c r="E73" s="2"/>
    </row>
    <row r="74" spans="1:5" x14ac:dyDescent="0.25">
      <c r="A74" s="2" t="s">
        <v>21</v>
      </c>
      <c r="B74" s="8" t="s">
        <v>25</v>
      </c>
      <c r="C74" s="2">
        <v>5</v>
      </c>
      <c r="D74" s="2">
        <v>0</v>
      </c>
      <c r="E74" s="2"/>
    </row>
    <row r="75" spans="1:5" x14ac:dyDescent="0.25">
      <c r="A75" s="2" t="s">
        <v>7</v>
      </c>
      <c r="B75" s="2">
        <v>0</v>
      </c>
      <c r="C75" s="2">
        <v>5</v>
      </c>
      <c r="D75" s="2">
        <v>5</v>
      </c>
      <c r="E75" s="2"/>
    </row>
    <row r="76" spans="1:5" x14ac:dyDescent="0.25">
      <c r="A76" s="2" t="s">
        <v>8</v>
      </c>
      <c r="B76" s="2">
        <v>32</v>
      </c>
      <c r="C76" s="2">
        <v>29</v>
      </c>
      <c r="D76" s="2">
        <v>9</v>
      </c>
      <c r="E76" s="2"/>
    </row>
    <row r="77" spans="1:5" x14ac:dyDescent="0.25">
      <c r="A77" s="2" t="s">
        <v>9</v>
      </c>
      <c r="B77" s="8" t="s">
        <v>25</v>
      </c>
      <c r="C77" s="2">
        <v>1</v>
      </c>
      <c r="D77" s="2">
        <v>0</v>
      </c>
      <c r="E77" s="2"/>
    </row>
    <row r="80" spans="1:5" ht="165" x14ac:dyDescent="0.25">
      <c r="A80" s="1" t="s">
        <v>22</v>
      </c>
    </row>
    <row r="81" spans="1:1" ht="105" x14ac:dyDescent="0.25">
      <c r="A81" s="1" t="s">
        <v>23</v>
      </c>
    </row>
    <row r="82" spans="1:1" ht="45" x14ac:dyDescent="0.25">
      <c r="A82" s="1"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Alden Manka</dc:creator>
  <cp:lastModifiedBy>Alden Manka</cp:lastModifiedBy>
  <dcterms:created xsi:type="dcterms:W3CDTF">2023-11-15T19:04:52Z</dcterms:created>
  <dcterms:modified xsi:type="dcterms:W3CDTF">2024-01-11T18:44:34Z</dcterms:modified>
</cp:coreProperties>
</file>