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61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<sst xmlns="http://schemas.openxmlformats.org/spreadsheetml/2006/main" count="156" uniqueCount="75">
  <si>
    <t>Electric Choice Enrollment Monthly Report</t>
  </si>
  <si>
    <t>Distribution Utility</t>
  </si>
  <si>
    <t>Residential</t>
  </si>
  <si>
    <t>Total</t>
  </si>
  <si>
    <t>Allegheny Power</t>
  </si>
  <si>
    <t>Baltimore Gas and Electric</t>
  </si>
  <si>
    <t>Conectiv Power Delivery</t>
  </si>
  <si>
    <t>Potomac Electric Power</t>
  </si>
  <si>
    <t>Total Number of Distribution Service Accounts</t>
  </si>
  <si>
    <t>Percentage of Peak Load Obligation Served by Electric Suppliers</t>
  </si>
  <si>
    <t>Number of Electric Suppliers Serving Enrolled Customers</t>
  </si>
  <si>
    <t>Total Demand in MW (Peak Load Obligation) Served by Electric Suppliers</t>
  </si>
  <si>
    <t>Small C&amp;I</t>
  </si>
  <si>
    <t>Mid C&amp;I</t>
  </si>
  <si>
    <t>Large C&amp;I</t>
  </si>
  <si>
    <t>All C&amp;I</t>
  </si>
  <si>
    <t>Special Analysis Tables</t>
  </si>
  <si>
    <t>Note: A switch from a supplier can be either to another supplier or to utility Standard Offer Service</t>
  </si>
  <si>
    <t>AP Switches to Supplier</t>
  </si>
  <si>
    <t>AP Switches from Supplier</t>
  </si>
  <si>
    <t>BGE Switches to Supplier</t>
  </si>
  <si>
    <t>BGE Switches from Supplier</t>
  </si>
  <si>
    <t>Pepco Switches to Supplier</t>
  </si>
  <si>
    <t>Pepco Switches from Supplier</t>
  </si>
  <si>
    <t>Residential Time-Of-Use Enrollment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</si>
  <si>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</si>
  <si>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</si>
  <si>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</si>
  <si>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</si>
  <si>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</si>
  <si>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</si>
  <si>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</si>
  <si>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</si>
  <si>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</si>
  <si>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This table focuses only on BGE and Pepco Residential Time-of-use metered customers*</t>
  </si>
  <si>
    <t>* Only BGE and Pepco have significant numbers of Residential TOU customers</t>
  </si>
  <si>
    <t>Large C&amp;I Customers on Utility Service</t>
  </si>
  <si>
    <t>For those large C&amp;I customers who are NOT served by suppliers, this table outlines number of customers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</si>
  <si>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</si>
  <si>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</si>
  <si>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</si>
  <si>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</si>
  <si>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</si>
  <si>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AP</t>
  </si>
  <si>
    <t>Conectiv</t>
  </si>
  <si>
    <t>Terms and clarifications for Enrollment Report Tables</t>
  </si>
  <si>
    <t>Small C&amp;I customers are commercial or industrial customers with demands less than or equal to</t>
  </si>
  <si>
    <t xml:space="preserve">   50 kW for AP, 60 kW for BGE and Conectiv and 25 kW for Pepco these customers are eligible for</t>
  </si>
  <si>
    <t>Mid-sized C&amp;I customers are commercial or industrial customers with demands greater than the</t>
  </si>
  <si>
    <t xml:space="preserve">   level for small C&amp;I service (Type 1 SOS) for each utility but less than 600 kW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</si>
  <si>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</si>
  <si>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</si>
  <si>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 xml:space="preserve">   600 kW, these customers have an option ot either "Type 3" fixed price utility Standard Offer Service</t>
  </si>
  <si>
    <t xml:space="preserve">   "Type 1" fixed price utility Standard Offer Service if they do not switch to a supplier</t>
  </si>
  <si>
    <t xml:space="preserve">   These customers are eligible for "Type 2" fixed price utility Standard Offer Service if they do not switch to a supplier</t>
  </si>
  <si>
    <t>Number of Customers Served by Electric Suppliers</t>
  </si>
  <si>
    <t>Total MW Peak Load Obligation for all Distribution Accounts</t>
  </si>
  <si>
    <t>The format for these reports changed effective May, 2004. To compare these reports to reports prior to May, 2004</t>
  </si>
  <si>
    <t xml:space="preserve">  all Residential information is comparable before and after the format change, the "All C&amp;I" column is comparable to</t>
  </si>
  <si>
    <t xml:space="preserve">  the "Non-Residential" column in prior reports, and the "Total" columns are comparable to prior reports. There is no</t>
  </si>
  <si>
    <t xml:space="preserve">  information in the prior reports that is comparable to the "Special Analysis" tables.</t>
  </si>
  <si>
    <t>All investor owned utility customers are eligible to take service from competitive retail electric suppliers. Market based</t>
  </si>
  <si>
    <r>
      <t xml:space="preserve">   </t>
    </r>
    <r>
      <rPr>
        <sz val="10"/>
        <rFont val="Arial"/>
        <family val="2"/>
      </rPr>
      <t>generation rates go into effect for all customers, with the except of BGE and AP residential customers, effective July 2004.</t>
    </r>
  </si>
  <si>
    <t xml:space="preserve">   The new generation rates are based on the Case 8908 Standard Offer Service framework. BGE and AP residential customers</t>
  </si>
  <si>
    <t xml:space="preserve">   continue to have frozen rates based on their restructuring settlements through June 2006 (BGE) and December 2008 (AP).</t>
  </si>
  <si>
    <t>Note: Suppliers may serve more than one customer type and operate in more than one service territory.</t>
  </si>
  <si>
    <t>All Investor Owned Utilities in Maryland</t>
  </si>
  <si>
    <t>A description of all terms used in these tables is provided on the last page following the tables.</t>
  </si>
  <si>
    <t>Conectiv Switches to Supplier</t>
  </si>
  <si>
    <t>Conectiv Switches from Supplier</t>
  </si>
  <si>
    <t>Percentage of Customers Served by Electric Suppliers</t>
  </si>
  <si>
    <t>Number of Customers that Switched from or to a Supplier During This Reporting Month</t>
  </si>
  <si>
    <t xml:space="preserve">Total Switches from Suppliers </t>
  </si>
  <si>
    <t>Total Switches to Supplier</t>
  </si>
  <si>
    <t>Month Ending July 2004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</si>
</sst>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"/>
    <numFmt numFmtId="168" formatCode="0.0"/>
    <numFmt numFmtId="169" formatCode="_(* #,##0.000_);_(* \(#,##0.000\);_(* &quot;-&quot;??_);_(@_)"/>
    <numFmt numFmtId="170" formatCode="#,##0.0_);\(#,##0.0\)"/>
    <numFmt numFmtId="171" formatCode="#,##0.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166" fontId="0" fillId="2" borderId="6" xfId="19" applyNumberFormat="1" applyFill="1" applyBorder="1" applyAlignment="1">
      <alignment horizontal="right"/>
    </xf>
    <xf numFmtId="166" fontId="2" fillId="0" borderId="6" xfId="19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3" fontId="0" fillId="2" borderId="6" xfId="15" applyNumberFormat="1" applyFill="1" applyBorder="1" applyAlignment="1">
      <alignment horizontal="right"/>
    </xf>
    <xf numFmtId="165" fontId="0" fillId="2" borderId="6" xfId="15" applyNumberFormat="1" applyFill="1" applyBorder="1">
      <alignment/>
    </xf>
    <xf numFmtId="165" fontId="2" fillId="0" borderId="6" xfId="15" applyNumberFormat="1" applyFont="1" applyFill="1" applyBorder="1">
      <alignment/>
    </xf>
    <xf numFmtId="165" fontId="2" fillId="0" borderId="6" xfId="15" applyNumberFormat="1" applyFont="1" applyBorder="1">
      <alignment/>
    </xf>
    <xf numFmtId="0" fontId="3" fillId="0" borderId="6" xfId="0" applyFont="1" applyBorder="1" applyAlignment="1">
      <alignment horizontal="center"/>
    </xf>
    <xf numFmtId="165" fontId="0" fillId="2" borderId="6" xfId="15" applyNumberFormat="1" applyFont="1" applyFill="1" applyBorder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0" fillId="2" borderId="6" xfId="0" applyNumberFormat="1" applyFill="1" applyBorder="1" applyAlignment="1">
      <alignment horizontal="right"/>
    </xf>
    <xf numFmtId="37" fontId="2" fillId="0" borderId="6" xfId="15" applyNumberFormat="1" applyFont="1" applyBorder="1">
      <alignment/>
    </xf>
    <xf numFmtId="3" fontId="0" fillId="2" borderId="6" xfId="15" applyNumberFormat="1" applyFill="1" applyBorder="1">
      <alignment/>
    </xf>
    <xf numFmtId="3" fontId="0" fillId="2" borderId="6" xfId="15" applyNumberFormat="1" applyFont="1" applyFill="1" applyBorder="1">
      <alignment/>
    </xf>
    <xf numFmtId="3" fontId="2" fillId="0" borderId="6" xfId="15" applyNumberFormat="1" applyFont="1" applyFill="1" applyBorder="1">
      <alignment/>
    </xf>
    <xf numFmtId="3" fontId="0" fillId="2" borderId="6" xfId="19" applyNumberFormat="1" applyFill="1" applyBorder="1" applyAlignment="1">
      <alignment horizontal="right"/>
    </xf>
    <xf numFmtId="3" fontId="0" fillId="0" borderId="6" xfId="0" applyNumberFormat="1" applyBorder="1" applyAlignment="1">
      <alignment/>
    </xf>
    <xf numFmtId="166" fontId="0" fillId="0" borderId="6" xfId="19" applyNumberFormat="1" applyBorder="1" applyAlignment="1">
      <alignment horizontal="right"/>
    </xf>
    <xf numFmtId="168" fontId="0" fillId="2" borderId="6" xfId="0" applyNumberFormat="1" applyFill="1" applyBorder="1" applyAlignment="1">
      <alignment horizontal="right"/>
    </xf>
    <xf numFmtId="168" fontId="0" fillId="2" borderId="6" xfId="15" applyNumberFormat="1" applyFill="1" applyBorder="1">
      <alignment/>
    </xf>
    <xf numFmtId="168" fontId="0" fillId="2" borderId="6" xfId="15" applyNumberFormat="1" applyFont="1" applyFill="1" applyBorder="1">
      <alignment/>
    </xf>
    <xf numFmtId="170" fontId="2" fillId="0" borderId="6" xfId="15" applyNumberFormat="1" applyFont="1" applyBorder="1">
      <alignment/>
    </xf>
    <xf numFmtId="171" fontId="0" fillId="2" borderId="6" xfId="15" applyNumberFormat="1" applyFill="1" applyBorder="1">
      <alignment/>
    </xf>
    <xf numFmtId="171" fontId="0" fillId="2" borderId="6" xfId="15" applyNumberFormat="1" applyFont="1" applyFill="1" applyBorder="1">
      <alignment/>
    </xf>
    <xf numFmtId="165" fontId="2" fillId="0" borderId="6" xfId="15" applyNumberFormat="1" applyFont="1" applyBorder="1" applyAlignment="1">
      <alignment horizontal="left"/>
    </xf>
    <xf numFmtId="171" fontId="0" fillId="0" borderId="6" xfId="0" applyNumberFormat="1" applyBorder="1" applyAlignment="1">
      <alignment/>
    </xf>
    <xf numFmtId="164" fontId="0" fillId="2" borderId="6" xfId="15" applyNumberFormat="1" applyFill="1" applyBorder="1" applyAlignment="1">
      <alignment horizontal="right"/>
    </xf>
    <xf numFmtId="0" fontId="0" fillId="0" borderId="0" xfId="19" applyNumberForma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workbookViewId="0" topLeftCell="A1">
      <selection activeCell="G18" sqref="G18:H18"/>
    </sheetView>
  </sheetViews>
  <sheetFormatPr defaultColWidth="9.140625" defaultRowHeight="12.75"/>
  <cols>
    <col min="1" max="1" width="5.140625" style="0" customWidth="1"/>
    <col min="4" max="4" width="12.00390625" style="0" customWidth="1"/>
    <col min="5" max="8" width="10.57421875" style="0" customWidth="1"/>
    <col min="9" max="9" width="11.57421875" style="0" customWidth="1"/>
    <col min="10" max="10" width="12.57421875" style="0" customWidth="1"/>
  </cols>
  <sheetData>
    <row r="1" spans="3:10" ht="12.75">
      <c r="C1" s="22"/>
      <c r="D1" s="22"/>
      <c r="F1" s="23"/>
      <c r="G1" s="23" t="s">
        <v>0</v>
      </c>
      <c r="H1" s="23"/>
      <c r="I1" s="22"/>
      <c r="J1" s="22"/>
    </row>
    <row r="2" spans="3:10" ht="12.75">
      <c r="C2" s="22"/>
      <c r="D2" s="22"/>
      <c r="F2" s="23"/>
      <c r="G2" s="23" t="s">
        <v>66</v>
      </c>
      <c r="H2" s="23"/>
      <c r="I2" s="22"/>
      <c r="J2" s="22"/>
    </row>
    <row r="3" spans="3:10" ht="12.75">
      <c r="C3" s="22"/>
      <c r="D3" s="22"/>
      <c r="F3" s="23"/>
      <c r="G3" s="23" t="s">
        <v>74</v>
      </c>
      <c r="H3" s="23"/>
      <c r="I3" s="22"/>
      <c r="J3" s="22"/>
    </row>
    <row r="5" spans="4:9" ht="12.75">
      <c r="D5" s="26"/>
      <c r="F5" s="26"/>
      <c r="G5" s="42" t="s">
        <v>67</v>
      </c>
      <c r="H5" s="26"/>
      <c r="I5" s="24"/>
    </row>
    <row r="6" spans="3:10" s="2" customFormat="1" ht="21" customHeight="1">
      <c r="C6" s="10"/>
      <c r="D6" s="10"/>
      <c r="F6" s="11"/>
      <c r="G6" s="11" t="s">
        <v>55</v>
      </c>
      <c r="H6" s="11"/>
      <c r="I6" s="10"/>
      <c r="J6" s="10"/>
    </row>
    <row r="7" spans="2:10" ht="12.75">
      <c r="B7" s="19" t="s">
        <v>1</v>
      </c>
      <c r="C7" s="20"/>
      <c r="D7" s="20"/>
      <c r="E7" s="21" t="s">
        <v>2</v>
      </c>
      <c r="F7" s="34" t="s">
        <v>12</v>
      </c>
      <c r="G7" s="34" t="s">
        <v>13</v>
      </c>
      <c r="H7" s="34" t="s">
        <v>14</v>
      </c>
      <c r="I7" s="34" t="s">
        <v>15</v>
      </c>
      <c r="J7" s="34" t="s">
        <v>3</v>
      </c>
    </row>
    <row r="8" spans="2:10" ht="12.75">
      <c r="B8" s="17" t="s">
        <v>4</v>
      </c>
      <c r="C8" s="18"/>
      <c r="D8" s="18"/>
      <c r="E8" s="51">
        <v>0</v>
      </c>
      <c r="F8" s="51">
        <v>0</v>
      </c>
      <c r="G8" s="51">
        <v>0</v>
      </c>
      <c r="H8" s="51">
        <v>2</v>
      </c>
      <c r="I8" s="52">
        <f>SUM(F8:H8)</f>
        <v>2</v>
      </c>
      <c r="J8" s="51">
        <f>E8+I8</f>
        <v>2</v>
      </c>
    </row>
    <row r="9" spans="2:10" ht="12.75">
      <c r="B9" s="17" t="s">
        <v>5</v>
      </c>
      <c r="C9" s="18"/>
      <c r="D9" s="18"/>
      <c r="E9" s="51">
        <v>31</v>
      </c>
      <c r="F9" s="51">
        <v>259</v>
      </c>
      <c r="G9" s="51">
        <v>1393</v>
      </c>
      <c r="H9" s="51">
        <v>386</v>
      </c>
      <c r="I9" s="52">
        <f>SUM(F9:H9)</f>
        <v>2038</v>
      </c>
      <c r="J9" s="51">
        <f>E9+I9</f>
        <v>2069</v>
      </c>
    </row>
    <row r="10" spans="2:10" ht="12.75">
      <c r="B10" s="17" t="s">
        <v>6</v>
      </c>
      <c r="C10" s="18"/>
      <c r="D10" s="18"/>
      <c r="E10" s="51">
        <v>199</v>
      </c>
      <c r="F10" s="51">
        <v>1763</v>
      </c>
      <c r="G10" s="51">
        <v>166</v>
      </c>
      <c r="H10" s="51">
        <v>67</v>
      </c>
      <c r="I10" s="52">
        <f>SUM(F10:H10)</f>
        <v>1996</v>
      </c>
      <c r="J10" s="51">
        <f>E10+I10</f>
        <v>2195</v>
      </c>
    </row>
    <row r="11" spans="2:10" ht="12.75">
      <c r="B11" s="17" t="s">
        <v>7</v>
      </c>
      <c r="C11" s="18"/>
      <c r="D11" s="18"/>
      <c r="E11" s="51">
        <v>46250</v>
      </c>
      <c r="F11" s="51">
        <v>5013</v>
      </c>
      <c r="G11" s="51">
        <v>3350</v>
      </c>
      <c r="H11" s="51">
        <v>300</v>
      </c>
      <c r="I11" s="52">
        <f>SUM(F11:H11)</f>
        <v>8663</v>
      </c>
      <c r="J11" s="51">
        <f>E11+I11</f>
        <v>54913</v>
      </c>
    </row>
    <row r="12" spans="2:10" ht="12.75">
      <c r="B12" s="3"/>
      <c r="C12" s="1"/>
      <c r="D12" s="1"/>
      <c r="E12" s="4"/>
      <c r="F12" s="4"/>
      <c r="G12" s="4"/>
      <c r="H12" s="4"/>
      <c r="I12" s="4"/>
      <c r="J12" s="4"/>
    </row>
    <row r="13" spans="2:10" ht="12.75">
      <c r="B13" s="13" t="s">
        <v>3</v>
      </c>
      <c r="C13" s="14"/>
      <c r="D13" s="14"/>
      <c r="E13" s="53">
        <f aca="true" t="shared" si="0" ref="E13:J13">SUM(E8:E11)</f>
        <v>46480</v>
      </c>
      <c r="F13" s="53">
        <f t="shared" si="0"/>
        <v>7035</v>
      </c>
      <c r="G13" s="53">
        <f t="shared" si="0"/>
        <v>4909</v>
      </c>
      <c r="H13" s="53">
        <f t="shared" si="0"/>
        <v>755</v>
      </c>
      <c r="I13" s="53">
        <f t="shared" si="0"/>
        <v>12699</v>
      </c>
      <c r="J13" s="53">
        <f t="shared" si="0"/>
        <v>59179</v>
      </c>
    </row>
    <row r="16" spans="1:10" ht="12.75">
      <c r="A16" s="2"/>
      <c r="B16" s="2"/>
      <c r="C16" s="10"/>
      <c r="D16" s="10"/>
      <c r="F16" s="11"/>
      <c r="G16" s="11" t="s">
        <v>8</v>
      </c>
      <c r="H16" s="11"/>
      <c r="I16" s="10"/>
      <c r="J16" s="10"/>
    </row>
    <row r="17" spans="2:10" ht="12.75">
      <c r="B17" s="19" t="s">
        <v>1</v>
      </c>
      <c r="C17" s="20"/>
      <c r="D17" s="20"/>
      <c r="E17" s="21" t="s">
        <v>2</v>
      </c>
      <c r="F17" s="34" t="s">
        <v>12</v>
      </c>
      <c r="G17" s="34" t="s">
        <v>13</v>
      </c>
      <c r="H17" s="34" t="s">
        <v>14</v>
      </c>
      <c r="I17" s="34" t="s">
        <v>15</v>
      </c>
      <c r="J17" s="34" t="s">
        <v>3</v>
      </c>
    </row>
    <row r="18" spans="2:10" ht="12.75">
      <c r="B18" s="17" t="s">
        <v>4</v>
      </c>
      <c r="C18" s="18"/>
      <c r="D18" s="18"/>
      <c r="E18" s="30">
        <v>202923</v>
      </c>
      <c r="F18" s="31">
        <v>25954</v>
      </c>
      <c r="G18" s="31">
        <v>1307</v>
      </c>
      <c r="H18" s="31">
        <v>118</v>
      </c>
      <c r="I18" s="35">
        <f>SUM(F18:H18)</f>
        <v>27379</v>
      </c>
      <c r="J18" s="51">
        <f>E18+I18</f>
        <v>230302</v>
      </c>
    </row>
    <row r="19" spans="2:10" ht="12.75">
      <c r="B19" s="17" t="s">
        <v>5</v>
      </c>
      <c r="C19" s="18"/>
      <c r="D19" s="18"/>
      <c r="E19" s="30">
        <v>1066278</v>
      </c>
      <c r="F19" s="31">
        <v>106574</v>
      </c>
      <c r="G19" s="31">
        <v>8878</v>
      </c>
      <c r="H19" s="31">
        <v>619</v>
      </c>
      <c r="I19" s="35">
        <f>SUM(F19:H19)</f>
        <v>116071</v>
      </c>
      <c r="J19" s="51">
        <f>E19+I19</f>
        <v>1182349</v>
      </c>
    </row>
    <row r="20" spans="2:10" ht="12.75">
      <c r="B20" s="17" t="s">
        <v>6</v>
      </c>
      <c r="C20" s="18"/>
      <c r="D20" s="18"/>
      <c r="E20" s="30">
        <v>166218</v>
      </c>
      <c r="F20" s="31">
        <v>30974</v>
      </c>
      <c r="G20" s="31">
        <v>803</v>
      </c>
      <c r="H20" s="31">
        <v>85</v>
      </c>
      <c r="I20" s="35">
        <f>SUM(F20:H20)</f>
        <v>31862</v>
      </c>
      <c r="J20" s="51">
        <f>E20+I20</f>
        <v>198080</v>
      </c>
    </row>
    <row r="21" spans="2:10" ht="12.75">
      <c r="B21" s="17" t="s">
        <v>7</v>
      </c>
      <c r="C21" s="18"/>
      <c r="D21" s="18"/>
      <c r="E21" s="30">
        <v>462855</v>
      </c>
      <c r="F21" s="31">
        <v>35120</v>
      </c>
      <c r="G21" s="31">
        <v>13352</v>
      </c>
      <c r="H21" s="31">
        <v>694</v>
      </c>
      <c r="I21" s="35">
        <f>SUM(F21:H21)</f>
        <v>49166</v>
      </c>
      <c r="J21" s="51">
        <f>E21+I21</f>
        <v>512021</v>
      </c>
    </row>
    <row r="22" spans="2:10" ht="12.75">
      <c r="B22" s="3"/>
      <c r="C22" s="1"/>
      <c r="D22" s="1"/>
      <c r="E22" s="5"/>
      <c r="F22" s="5"/>
      <c r="G22" s="5"/>
      <c r="H22" s="5"/>
      <c r="I22" s="5"/>
      <c r="J22" s="5"/>
    </row>
    <row r="23" spans="2:10" ht="12.75">
      <c r="B23" s="15" t="s">
        <v>3</v>
      </c>
      <c r="C23" s="16"/>
      <c r="D23" s="16"/>
      <c r="E23" s="33">
        <f aca="true" t="shared" si="1" ref="E23:J23">SUM(E18:E21)</f>
        <v>1898274</v>
      </c>
      <c r="F23" s="32">
        <f t="shared" si="1"/>
        <v>198622</v>
      </c>
      <c r="G23" s="32">
        <f t="shared" si="1"/>
        <v>24340</v>
      </c>
      <c r="H23" s="32">
        <f t="shared" si="1"/>
        <v>1516</v>
      </c>
      <c r="I23" s="32">
        <f t="shared" si="1"/>
        <v>224478</v>
      </c>
      <c r="J23" s="33">
        <f t="shared" si="1"/>
        <v>2122752</v>
      </c>
    </row>
    <row r="26" spans="1:10" ht="12.75">
      <c r="A26" s="2"/>
      <c r="B26" s="10"/>
      <c r="C26" s="10"/>
      <c r="D26" s="10"/>
      <c r="F26" s="11"/>
      <c r="G26" s="11" t="s">
        <v>70</v>
      </c>
      <c r="H26" s="11"/>
      <c r="I26" s="10"/>
      <c r="J26" s="10"/>
    </row>
    <row r="27" spans="2:10" ht="12.75">
      <c r="B27" s="19" t="s">
        <v>1</v>
      </c>
      <c r="C27" s="20"/>
      <c r="D27" s="20"/>
      <c r="E27" s="21" t="s">
        <v>2</v>
      </c>
      <c r="F27" s="34" t="s">
        <v>12</v>
      </c>
      <c r="G27" s="34" t="s">
        <v>13</v>
      </c>
      <c r="H27" s="34" t="s">
        <v>14</v>
      </c>
      <c r="I27" s="34" t="s">
        <v>15</v>
      </c>
      <c r="J27" s="34" t="s">
        <v>3</v>
      </c>
    </row>
    <row r="28" spans="2:10" ht="12.75">
      <c r="B28" s="17" t="s">
        <v>4</v>
      </c>
      <c r="C28" s="18"/>
      <c r="D28" s="18"/>
      <c r="E28" s="27">
        <f aca="true" t="shared" si="2" ref="E28:J29">E8/E18</f>
        <v>0</v>
      </c>
      <c r="F28" s="27">
        <f aca="true" t="shared" si="3" ref="F28:H31">F8/F18</f>
        <v>0</v>
      </c>
      <c r="G28" s="27">
        <f t="shared" si="3"/>
        <v>0</v>
      </c>
      <c r="H28" s="27">
        <f t="shared" si="3"/>
        <v>0.01694915254237288</v>
      </c>
      <c r="I28" s="27">
        <f t="shared" si="2"/>
        <v>7.304868694985207E-05</v>
      </c>
      <c r="J28" s="27">
        <f t="shared" si="2"/>
        <v>8.684249376905107E-06</v>
      </c>
    </row>
    <row r="29" spans="2:10" ht="12.75">
      <c r="B29" s="17" t="s">
        <v>5</v>
      </c>
      <c r="C29" s="18"/>
      <c r="D29" s="18"/>
      <c r="E29" s="27">
        <f t="shared" si="2"/>
        <v>2.907309350844714E-05</v>
      </c>
      <c r="F29" s="27">
        <f t="shared" si="3"/>
        <v>0.0024302362677576144</v>
      </c>
      <c r="G29" s="27">
        <f t="shared" si="3"/>
        <v>0.15690470826762784</v>
      </c>
      <c r="H29" s="27">
        <f t="shared" si="3"/>
        <v>0.6235864297253635</v>
      </c>
      <c r="I29" s="27">
        <f t="shared" si="2"/>
        <v>0.017558218676499728</v>
      </c>
      <c r="J29" s="27">
        <f t="shared" si="2"/>
        <v>0.0017499063305335396</v>
      </c>
    </row>
    <row r="30" spans="2:10" ht="12.75">
      <c r="B30" s="17" t="s">
        <v>6</v>
      </c>
      <c r="C30" s="18"/>
      <c r="D30" s="18"/>
      <c r="E30" s="27">
        <f>E10/E20</f>
        <v>0.0011972229241117088</v>
      </c>
      <c r="F30" s="27">
        <f t="shared" si="3"/>
        <v>0.056918706011493514</v>
      </c>
      <c r="G30" s="27">
        <f t="shared" si="3"/>
        <v>0.20672478206724781</v>
      </c>
      <c r="H30" s="27">
        <f t="shared" si="3"/>
        <v>0.788235294117647</v>
      </c>
      <c r="I30" s="27">
        <f>I10/I20</f>
        <v>0.06264515724060009</v>
      </c>
      <c r="J30" s="27">
        <f>J10/J20</f>
        <v>0.011081381260096931</v>
      </c>
    </row>
    <row r="31" spans="2:10" ht="12.75">
      <c r="B31" s="17" t="s">
        <v>7</v>
      </c>
      <c r="C31" s="18"/>
      <c r="D31" s="18"/>
      <c r="E31" s="27">
        <f>E11/E21</f>
        <v>0.099923302114053</v>
      </c>
      <c r="F31" s="27">
        <f t="shared" si="3"/>
        <v>0.1427391799544419</v>
      </c>
      <c r="G31" s="27">
        <f t="shared" si="3"/>
        <v>0.25089874176153387</v>
      </c>
      <c r="H31" s="27">
        <f t="shared" si="3"/>
        <v>0.4322766570605187</v>
      </c>
      <c r="I31" s="27">
        <f>I11/I21</f>
        <v>0.1761989993084652</v>
      </c>
      <c r="J31" s="27">
        <f>J11/J21</f>
        <v>0.10724755429953069</v>
      </c>
    </row>
    <row r="32" spans="2:10" ht="12.75">
      <c r="B32" s="3"/>
      <c r="C32" s="1"/>
      <c r="D32" s="1"/>
      <c r="E32" s="6"/>
      <c r="F32" s="6"/>
      <c r="G32" s="6"/>
      <c r="H32" s="6"/>
      <c r="I32" s="6"/>
      <c r="J32" s="6"/>
    </row>
    <row r="33" spans="2:10" ht="12.75">
      <c r="B33" s="15" t="s">
        <v>3</v>
      </c>
      <c r="C33" s="16"/>
      <c r="D33" s="16"/>
      <c r="E33" s="28">
        <f aca="true" t="shared" si="4" ref="E33:J33">E13/E23</f>
        <v>0.024485400948440532</v>
      </c>
      <c r="F33" s="28">
        <f t="shared" si="4"/>
        <v>0.03541903716607425</v>
      </c>
      <c r="G33" s="28">
        <f t="shared" si="4"/>
        <v>0.20168447000821693</v>
      </c>
      <c r="H33" s="28">
        <f t="shared" si="4"/>
        <v>0.4980211081794195</v>
      </c>
      <c r="I33" s="28">
        <f t="shared" si="4"/>
        <v>0.05657124528907064</v>
      </c>
      <c r="J33" s="28">
        <f t="shared" si="4"/>
        <v>0.02787843327906416</v>
      </c>
    </row>
    <row r="36" spans="1:11" ht="12.75">
      <c r="A36" s="2"/>
      <c r="B36" s="10"/>
      <c r="C36" s="10"/>
      <c r="D36" s="10"/>
      <c r="F36" s="11"/>
      <c r="G36" s="11" t="s">
        <v>11</v>
      </c>
      <c r="H36" s="11"/>
      <c r="I36" s="10"/>
      <c r="J36" s="10"/>
      <c r="K36" s="9"/>
    </row>
    <row r="37" spans="2:10" ht="12.75">
      <c r="B37" s="19" t="s">
        <v>1</v>
      </c>
      <c r="C37" s="20"/>
      <c r="D37" s="20"/>
      <c r="E37" s="21" t="s">
        <v>2</v>
      </c>
      <c r="F37" s="34" t="s">
        <v>12</v>
      </c>
      <c r="G37" s="34" t="s">
        <v>13</v>
      </c>
      <c r="H37" s="34" t="s">
        <v>14</v>
      </c>
      <c r="I37" s="34" t="s">
        <v>15</v>
      </c>
      <c r="J37" s="34" t="s">
        <v>3</v>
      </c>
    </row>
    <row r="38" spans="2:10" ht="12.75">
      <c r="B38" s="17" t="s">
        <v>4</v>
      </c>
      <c r="C38" s="18"/>
      <c r="D38" s="18"/>
      <c r="E38" s="57">
        <v>0</v>
      </c>
      <c r="F38" s="58">
        <v>0</v>
      </c>
      <c r="G38" s="58">
        <v>0</v>
      </c>
      <c r="H38" s="58">
        <v>0</v>
      </c>
      <c r="I38" s="59">
        <f>SUM(F38:H38)</f>
        <v>0</v>
      </c>
      <c r="J38" s="61">
        <f>E38+I38</f>
        <v>0</v>
      </c>
    </row>
    <row r="39" spans="2:10" ht="12.75">
      <c r="B39" s="17" t="s">
        <v>5</v>
      </c>
      <c r="C39" s="18"/>
      <c r="D39" s="18"/>
      <c r="E39" s="65">
        <v>0.09</v>
      </c>
      <c r="F39" s="65">
        <v>7.79</v>
      </c>
      <c r="G39" s="65">
        <v>234.13</v>
      </c>
      <c r="H39" s="65">
        <v>1229.7</v>
      </c>
      <c r="I39" s="59">
        <f>SUM(F39:H39)</f>
        <v>1471.6200000000001</v>
      </c>
      <c r="J39" s="61">
        <f>E39+I39</f>
        <v>1471.71</v>
      </c>
    </row>
    <row r="40" spans="2:10" ht="12.75">
      <c r="B40" s="17" t="s">
        <v>6</v>
      </c>
      <c r="C40" s="18"/>
      <c r="D40" s="18"/>
      <c r="E40" s="57">
        <v>0.6</v>
      </c>
      <c r="F40" s="58">
        <v>17.5</v>
      </c>
      <c r="G40" s="58">
        <v>26.5</v>
      </c>
      <c r="H40" s="58">
        <v>113.5</v>
      </c>
      <c r="I40" s="59">
        <f>SUM(F40:H40)</f>
        <v>157.5</v>
      </c>
      <c r="J40" s="61">
        <f>E40+I40</f>
        <v>158.1</v>
      </c>
    </row>
    <row r="41" spans="2:10" ht="12.75">
      <c r="B41" s="17" t="s">
        <v>7</v>
      </c>
      <c r="C41" s="18"/>
      <c r="D41" s="18"/>
      <c r="E41" s="57">
        <v>200.7</v>
      </c>
      <c r="F41" s="58">
        <v>29</v>
      </c>
      <c r="G41" s="58">
        <v>236.6</v>
      </c>
      <c r="H41" s="58">
        <v>512.3</v>
      </c>
      <c r="I41" s="59">
        <f>SUM(F41:H41)</f>
        <v>777.9</v>
      </c>
      <c r="J41" s="61">
        <f>E41+I41</f>
        <v>978.5999999999999</v>
      </c>
    </row>
    <row r="42" spans="2:10" ht="12.75">
      <c r="B42" s="3"/>
      <c r="C42" s="1"/>
      <c r="D42" s="1"/>
      <c r="E42" s="4"/>
      <c r="F42" s="4"/>
      <c r="G42" s="4"/>
      <c r="H42" s="4"/>
      <c r="I42" s="4"/>
      <c r="J42" s="4"/>
    </row>
    <row r="43" spans="2:10" ht="12.75">
      <c r="B43" s="15" t="s">
        <v>3</v>
      </c>
      <c r="C43" s="16"/>
      <c r="D43" s="16"/>
      <c r="E43" s="60">
        <f aca="true" t="shared" si="5" ref="E43:J43">SUM(E38:E41)</f>
        <v>201.39</v>
      </c>
      <c r="F43" s="60">
        <f t="shared" si="5"/>
        <v>54.29</v>
      </c>
      <c r="G43" s="60">
        <f t="shared" si="5"/>
        <v>497.23</v>
      </c>
      <c r="H43" s="60">
        <f t="shared" si="5"/>
        <v>1855.5</v>
      </c>
      <c r="I43" s="60">
        <f t="shared" si="5"/>
        <v>2407.02</v>
      </c>
      <c r="J43" s="60">
        <f t="shared" si="5"/>
        <v>2608.41</v>
      </c>
    </row>
    <row r="46" spans="1:10" ht="12.75">
      <c r="A46" s="2"/>
      <c r="B46" s="10"/>
      <c r="C46" s="10"/>
      <c r="D46" s="10"/>
      <c r="F46" s="11"/>
      <c r="G46" s="11" t="s">
        <v>56</v>
      </c>
      <c r="H46" s="11"/>
      <c r="I46" s="10"/>
      <c r="J46" s="10"/>
    </row>
    <row r="47" spans="2:10" ht="12.75">
      <c r="B47" s="19" t="s">
        <v>1</v>
      </c>
      <c r="C47" s="20"/>
      <c r="D47" s="20"/>
      <c r="E47" s="21" t="s">
        <v>2</v>
      </c>
      <c r="F47" s="34" t="s">
        <v>12</v>
      </c>
      <c r="G47" s="34" t="s">
        <v>13</v>
      </c>
      <c r="H47" s="34" t="s">
        <v>14</v>
      </c>
      <c r="I47" s="34" t="s">
        <v>15</v>
      </c>
      <c r="J47" s="29" t="s">
        <v>3</v>
      </c>
    </row>
    <row r="48" spans="2:10" ht="12.75">
      <c r="B48" s="17" t="s">
        <v>4</v>
      </c>
      <c r="C48" s="18"/>
      <c r="D48" s="18"/>
      <c r="E48" s="61">
        <v>855.83</v>
      </c>
      <c r="F48" s="61">
        <v>197.3</v>
      </c>
      <c r="G48" s="61">
        <v>185.06</v>
      </c>
      <c r="H48" s="61">
        <v>227.69</v>
      </c>
      <c r="I48" s="62">
        <f>SUM(F48:H48)</f>
        <v>610.05</v>
      </c>
      <c r="J48" s="61">
        <f>E48+I48</f>
        <v>1465.88</v>
      </c>
    </row>
    <row r="49" spans="2:10" ht="12.75">
      <c r="B49" s="17" t="s">
        <v>5</v>
      </c>
      <c r="C49" s="18"/>
      <c r="D49" s="18"/>
      <c r="E49" s="61">
        <v>3225.67</v>
      </c>
      <c r="F49" s="61">
        <v>830.52</v>
      </c>
      <c r="G49" s="61">
        <v>1230</v>
      </c>
      <c r="H49" s="61">
        <v>1452.19</v>
      </c>
      <c r="I49" s="62">
        <f>SUM(F49:H49)</f>
        <v>3512.71</v>
      </c>
      <c r="J49" s="61">
        <f>E49+I49</f>
        <v>6738.38</v>
      </c>
    </row>
    <row r="50" spans="2:10" ht="12.75">
      <c r="B50" s="17" t="s">
        <v>6</v>
      </c>
      <c r="C50" s="18"/>
      <c r="D50" s="18"/>
      <c r="E50" s="61">
        <v>518.5</v>
      </c>
      <c r="F50" s="61">
        <v>175.7</v>
      </c>
      <c r="G50" s="61">
        <v>117.8</v>
      </c>
      <c r="H50" s="61">
        <v>129.7</v>
      </c>
      <c r="I50" s="62">
        <f>SUM(F50:H50)</f>
        <v>423.2</v>
      </c>
      <c r="J50" s="61">
        <f>E50+I50</f>
        <v>941.7</v>
      </c>
    </row>
    <row r="51" spans="2:10" ht="12.75">
      <c r="B51" s="17" t="s">
        <v>7</v>
      </c>
      <c r="C51" s="18"/>
      <c r="D51" s="18"/>
      <c r="E51" s="61">
        <v>1678.7</v>
      </c>
      <c r="F51" s="61">
        <v>148.77</v>
      </c>
      <c r="G51" s="61">
        <v>826.7</v>
      </c>
      <c r="H51" s="61">
        <v>845</v>
      </c>
      <c r="I51" s="62">
        <f>SUM(F51:H51)</f>
        <v>1820.47</v>
      </c>
      <c r="J51" s="61">
        <f>E51+I51</f>
        <v>3499.17</v>
      </c>
    </row>
    <row r="52" spans="2:10" ht="12.75">
      <c r="B52" s="3"/>
      <c r="C52" s="1"/>
      <c r="D52" s="1"/>
      <c r="E52" s="4"/>
      <c r="F52" s="4"/>
      <c r="G52" s="4"/>
      <c r="H52" s="4"/>
      <c r="I52" s="4"/>
      <c r="J52" s="4"/>
    </row>
    <row r="53" spans="2:10" ht="12.75">
      <c r="B53" s="15" t="s">
        <v>3</v>
      </c>
      <c r="C53" s="16"/>
      <c r="D53" s="16"/>
      <c r="E53" s="60">
        <f aca="true" t="shared" si="6" ref="E53:J53">SUM(E48:E51)</f>
        <v>6278.7</v>
      </c>
      <c r="F53" s="60">
        <f t="shared" si="6"/>
        <v>1352.29</v>
      </c>
      <c r="G53" s="60">
        <f t="shared" si="6"/>
        <v>2359.56</v>
      </c>
      <c r="H53" s="60">
        <f t="shared" si="6"/>
        <v>2654.58</v>
      </c>
      <c r="I53" s="60">
        <f t="shared" si="6"/>
        <v>6366.43</v>
      </c>
      <c r="J53" s="60">
        <f t="shared" si="6"/>
        <v>12645.130000000001</v>
      </c>
    </row>
    <row r="56" spans="1:10" ht="12.75">
      <c r="A56" s="2"/>
      <c r="B56" s="10"/>
      <c r="C56" s="10"/>
      <c r="D56" s="10"/>
      <c r="F56" s="11"/>
      <c r="G56" s="11" t="s">
        <v>9</v>
      </c>
      <c r="H56" s="11"/>
      <c r="I56" s="10"/>
      <c r="J56" s="10"/>
    </row>
    <row r="57" spans="2:10" ht="12.75">
      <c r="B57" s="19" t="s">
        <v>1</v>
      </c>
      <c r="C57" s="20"/>
      <c r="D57" s="20"/>
      <c r="E57" s="21" t="s">
        <v>2</v>
      </c>
      <c r="F57" s="34" t="s">
        <v>12</v>
      </c>
      <c r="G57" s="34" t="s">
        <v>13</v>
      </c>
      <c r="H57" s="34" t="s">
        <v>14</v>
      </c>
      <c r="I57" s="34" t="s">
        <v>15</v>
      </c>
      <c r="J57" s="29" t="s">
        <v>3</v>
      </c>
    </row>
    <row r="58" spans="2:10" ht="12.75">
      <c r="B58" s="17" t="s">
        <v>4</v>
      </c>
      <c r="C58" s="18"/>
      <c r="D58" s="18"/>
      <c r="E58" s="27">
        <f aca="true" t="shared" si="7" ref="E58:J61">E38/E48</f>
        <v>0</v>
      </c>
      <c r="F58" s="27">
        <f t="shared" si="7"/>
        <v>0</v>
      </c>
      <c r="G58" s="27">
        <f t="shared" si="7"/>
        <v>0</v>
      </c>
      <c r="H58" s="27">
        <f t="shared" si="7"/>
        <v>0</v>
      </c>
      <c r="I58" s="27">
        <f t="shared" si="7"/>
        <v>0</v>
      </c>
      <c r="J58" s="27">
        <f t="shared" si="7"/>
        <v>0</v>
      </c>
    </row>
    <row r="59" spans="2:10" ht="12.75">
      <c r="B59" s="17" t="s">
        <v>5</v>
      </c>
      <c r="C59" s="18"/>
      <c r="D59" s="18"/>
      <c r="E59" s="27">
        <f t="shared" si="7"/>
        <v>2.79011802199233E-05</v>
      </c>
      <c r="F59" s="27">
        <f t="shared" si="7"/>
        <v>0.009379665751577325</v>
      </c>
      <c r="G59" s="27">
        <f t="shared" si="7"/>
        <v>0.19034959349593494</v>
      </c>
      <c r="H59" s="27">
        <f t="shared" si="7"/>
        <v>0.8467900205895923</v>
      </c>
      <c r="I59" s="27">
        <f t="shared" si="7"/>
        <v>0.4189415010063456</v>
      </c>
      <c r="J59" s="27">
        <f t="shared" si="7"/>
        <v>0.21840709488037185</v>
      </c>
    </row>
    <row r="60" spans="2:10" ht="12.75">
      <c r="B60" s="17" t="s">
        <v>6</v>
      </c>
      <c r="C60" s="18"/>
      <c r="D60" s="18"/>
      <c r="E60" s="27">
        <f t="shared" si="7"/>
        <v>0.0011571841851494697</v>
      </c>
      <c r="F60" s="27">
        <f t="shared" si="7"/>
        <v>0.09960159362549802</v>
      </c>
      <c r="G60" s="27">
        <f t="shared" si="7"/>
        <v>0.22495755517826826</v>
      </c>
      <c r="H60" s="27">
        <f t="shared" si="7"/>
        <v>0.8750963762528914</v>
      </c>
      <c r="I60" s="27">
        <f>I40/I50</f>
        <v>0.3721644612476371</v>
      </c>
      <c r="J60" s="27">
        <f t="shared" si="7"/>
        <v>0.16788786237655304</v>
      </c>
    </row>
    <row r="61" spans="2:10" ht="12.75">
      <c r="B61" s="17" t="s">
        <v>7</v>
      </c>
      <c r="C61" s="18"/>
      <c r="D61" s="18"/>
      <c r="E61" s="27">
        <f t="shared" si="7"/>
        <v>0.11955679990468814</v>
      </c>
      <c r="F61" s="27">
        <f t="shared" si="7"/>
        <v>0.1949317738791423</v>
      </c>
      <c r="G61" s="27">
        <f t="shared" si="7"/>
        <v>0.2861981371718882</v>
      </c>
      <c r="H61" s="27">
        <f t="shared" si="7"/>
        <v>0.6062721893491124</v>
      </c>
      <c r="I61" s="27">
        <f t="shared" si="7"/>
        <v>0.42730723384620456</v>
      </c>
      <c r="J61" s="27">
        <f t="shared" si="7"/>
        <v>0.2796663208703778</v>
      </c>
    </row>
    <row r="62" spans="2:10" ht="12.75">
      <c r="B62" s="3"/>
      <c r="C62" s="1"/>
      <c r="D62" s="1"/>
      <c r="E62" s="6"/>
      <c r="F62" s="6"/>
      <c r="G62" s="6"/>
      <c r="H62" s="6"/>
      <c r="I62" s="6"/>
      <c r="J62" s="6"/>
    </row>
    <row r="63" spans="2:10" ht="12.75">
      <c r="B63" s="15" t="s">
        <v>3</v>
      </c>
      <c r="C63" s="16"/>
      <c r="D63" s="16"/>
      <c r="E63" s="28">
        <f aca="true" t="shared" si="8" ref="E63:J63">E43/E53</f>
        <v>0.03207511108987529</v>
      </c>
      <c r="F63" s="28">
        <f t="shared" si="8"/>
        <v>0.04014671409239143</v>
      </c>
      <c r="G63" s="28">
        <f t="shared" si="8"/>
        <v>0.2107299666039431</v>
      </c>
      <c r="H63" s="28">
        <f t="shared" si="8"/>
        <v>0.698980629704134</v>
      </c>
      <c r="I63" s="28">
        <f t="shared" si="8"/>
        <v>0.37808002286996006</v>
      </c>
      <c r="J63" s="28">
        <f t="shared" si="8"/>
        <v>0.20627783186096146</v>
      </c>
    </row>
    <row r="66" spans="1:10" ht="12.75">
      <c r="A66" s="2"/>
      <c r="B66" s="10"/>
      <c r="C66" s="10"/>
      <c r="D66" s="10"/>
      <c r="F66" s="11"/>
      <c r="G66" s="11" t="s">
        <v>10</v>
      </c>
      <c r="H66" s="11"/>
      <c r="I66" s="10"/>
      <c r="J66" s="10"/>
    </row>
    <row r="67" spans="2:10" ht="12.75">
      <c r="B67" s="19" t="s">
        <v>1</v>
      </c>
      <c r="C67" s="20"/>
      <c r="D67" s="20"/>
      <c r="E67" s="21" t="s">
        <v>2</v>
      </c>
      <c r="F67" s="34" t="s">
        <v>12</v>
      </c>
      <c r="G67" s="34" t="s">
        <v>13</v>
      </c>
      <c r="H67" s="34" t="s">
        <v>14</v>
      </c>
      <c r="I67" s="36"/>
      <c r="J67" s="37"/>
    </row>
    <row r="68" spans="2:10" ht="12.75">
      <c r="B68" s="17" t="s">
        <v>4</v>
      </c>
      <c r="C68" s="18"/>
      <c r="D68" s="18"/>
      <c r="E68" s="49">
        <v>0</v>
      </c>
      <c r="F68" s="49">
        <v>0</v>
      </c>
      <c r="G68" s="49">
        <v>0</v>
      </c>
      <c r="H68" s="49">
        <v>1</v>
      </c>
      <c r="I68" s="38"/>
      <c r="J68" s="38"/>
    </row>
    <row r="69" spans="2:10" ht="12.75">
      <c r="B69" s="17" t="s">
        <v>5</v>
      </c>
      <c r="C69" s="18"/>
      <c r="D69" s="18"/>
      <c r="E69" s="49">
        <v>1</v>
      </c>
      <c r="F69" s="49">
        <v>4</v>
      </c>
      <c r="G69" s="49">
        <v>11</v>
      </c>
      <c r="H69" s="49">
        <v>13</v>
      </c>
      <c r="I69" s="38"/>
      <c r="J69" s="38"/>
    </row>
    <row r="70" spans="2:10" ht="12.75">
      <c r="B70" s="17" t="s">
        <v>6</v>
      </c>
      <c r="C70" s="18"/>
      <c r="D70" s="18"/>
      <c r="E70" s="49">
        <v>2</v>
      </c>
      <c r="F70" s="49">
        <v>4</v>
      </c>
      <c r="G70" s="49">
        <v>7</v>
      </c>
      <c r="H70" s="49">
        <v>8</v>
      </c>
      <c r="I70" s="38"/>
      <c r="J70" s="38"/>
    </row>
    <row r="71" spans="2:10" ht="12.75">
      <c r="B71" s="17" t="s">
        <v>7</v>
      </c>
      <c r="C71" s="18"/>
      <c r="D71" s="18"/>
      <c r="E71" s="49">
        <v>4</v>
      </c>
      <c r="F71" s="49">
        <v>5</v>
      </c>
      <c r="G71" s="49">
        <v>9</v>
      </c>
      <c r="H71" s="49">
        <v>10</v>
      </c>
      <c r="I71" s="38"/>
      <c r="J71" s="38"/>
    </row>
    <row r="72" spans="2:10" ht="12.75">
      <c r="B72" s="7"/>
      <c r="C72" s="7" t="s">
        <v>65</v>
      </c>
      <c r="D72" s="7"/>
      <c r="E72" s="8"/>
      <c r="F72" s="8"/>
      <c r="G72" s="8"/>
      <c r="H72" s="8"/>
      <c r="I72" s="8"/>
      <c r="J72" s="8"/>
    </row>
    <row r="73" spans="2:11" ht="12.75">
      <c r="B73" s="25"/>
      <c r="C73" s="12"/>
      <c r="D73" s="12"/>
      <c r="E73" s="12"/>
      <c r="G73" s="39" t="s">
        <v>16</v>
      </c>
      <c r="H73" s="12"/>
      <c r="I73" s="12"/>
      <c r="J73" s="12"/>
      <c r="K73" s="9"/>
    </row>
    <row r="74" spans="2:11" ht="12.75">
      <c r="B74" s="25"/>
      <c r="C74" s="25"/>
      <c r="D74" s="25"/>
      <c r="E74" s="25"/>
      <c r="G74" s="25"/>
      <c r="H74" s="25"/>
      <c r="I74" s="25"/>
      <c r="J74" s="25"/>
      <c r="K74" s="9"/>
    </row>
    <row r="75" spans="2:11" ht="12.75">
      <c r="B75" s="25"/>
      <c r="C75" s="12"/>
      <c r="D75" s="12"/>
      <c r="E75" s="12"/>
      <c r="G75" s="39" t="s">
        <v>71</v>
      </c>
      <c r="H75" s="12"/>
      <c r="I75" s="12"/>
      <c r="J75" s="12"/>
      <c r="K75" s="9"/>
    </row>
    <row r="76" spans="2:11" ht="12.75">
      <c r="B76" s="25"/>
      <c r="C76" s="12"/>
      <c r="D76" s="12"/>
      <c r="E76" s="12"/>
      <c r="G76" s="40" t="s">
        <v>17</v>
      </c>
      <c r="H76" s="12"/>
      <c r="I76" s="12"/>
      <c r="J76" s="12"/>
      <c r="K76" s="9"/>
    </row>
    <row r="77" spans="2:11" ht="12.75">
      <c r="B77" s="25"/>
      <c r="C77" s="12"/>
      <c r="D77" s="12"/>
      <c r="E77" s="12"/>
      <c r="G77" s="40"/>
      <c r="H77" s="12"/>
      <c r="I77" s="12"/>
      <c r="J77" s="12"/>
      <c r="K77" s="9"/>
    </row>
    <row r="78" spans="2:10" ht="12.75">
      <c r="B78" s="19" t="s">
        <v>1</v>
      </c>
      <c r="C78" s="20"/>
      <c r="D78" s="20"/>
      <c r="E78" s="21" t="s">
        <v>2</v>
      </c>
      <c r="F78" s="34" t="s">
        <v>12</v>
      </c>
      <c r="G78" s="34" t="s">
        <v>13</v>
      </c>
      <c r="H78" s="34" t="s">
        <v>14</v>
      </c>
      <c r="I78" s="34" t="s">
        <v>15</v>
      </c>
      <c r="J78" s="29" t="s">
        <v>3</v>
      </c>
    </row>
    <row r="79" spans="2:10" ht="12.75">
      <c r="B79" s="17" t="s">
        <v>19</v>
      </c>
      <c r="C79" s="18"/>
      <c r="D79" s="18"/>
      <c r="E79" s="54">
        <v>0</v>
      </c>
      <c r="F79" s="54">
        <v>0</v>
      </c>
      <c r="G79" s="54">
        <v>0</v>
      </c>
      <c r="H79" s="54">
        <v>0</v>
      </c>
      <c r="I79" s="52">
        <f aca="true" t="shared" si="9" ref="I79:I86">SUM(F79:H79)</f>
        <v>0</v>
      </c>
      <c r="J79" s="51">
        <f aca="true" t="shared" si="10" ref="J79:J86">SUM(E79:I79)</f>
        <v>0</v>
      </c>
    </row>
    <row r="80" spans="2:10" ht="12.75">
      <c r="B80" s="17" t="s">
        <v>18</v>
      </c>
      <c r="C80" s="18"/>
      <c r="D80" s="18"/>
      <c r="E80" s="54">
        <v>0</v>
      </c>
      <c r="F80" s="54">
        <v>0</v>
      </c>
      <c r="G80" s="54">
        <v>0</v>
      </c>
      <c r="H80" s="54">
        <v>0</v>
      </c>
      <c r="I80" s="52">
        <f t="shared" si="9"/>
        <v>0</v>
      </c>
      <c r="J80" s="51">
        <f t="shared" si="10"/>
        <v>0</v>
      </c>
    </row>
    <row r="81" spans="2:15" ht="12.75">
      <c r="B81" s="17" t="s">
        <v>21</v>
      </c>
      <c r="C81" s="18"/>
      <c r="D81" s="18"/>
      <c r="E81" s="54">
        <v>0</v>
      </c>
      <c r="F81" s="54">
        <v>3</v>
      </c>
      <c r="G81" s="54">
        <v>0</v>
      </c>
      <c r="H81" s="54">
        <v>2</v>
      </c>
      <c r="I81" s="52">
        <f t="shared" si="9"/>
        <v>5</v>
      </c>
      <c r="J81" s="51">
        <f t="shared" si="10"/>
        <v>10</v>
      </c>
      <c r="L81" s="66"/>
      <c r="M81" s="66"/>
      <c r="N81" s="66"/>
      <c r="O81" s="66"/>
    </row>
    <row r="82" spans="2:10" ht="12.75">
      <c r="B82" s="17" t="s">
        <v>20</v>
      </c>
      <c r="C82" s="18"/>
      <c r="D82" s="18"/>
      <c r="E82" s="54">
        <v>3</v>
      </c>
      <c r="F82" s="54">
        <v>2</v>
      </c>
      <c r="G82" s="54">
        <v>28</v>
      </c>
      <c r="H82" s="54">
        <v>35</v>
      </c>
      <c r="I82" s="52">
        <f t="shared" si="9"/>
        <v>65</v>
      </c>
      <c r="J82" s="51">
        <f t="shared" si="10"/>
        <v>133</v>
      </c>
    </row>
    <row r="83" spans="2:10" ht="12.75">
      <c r="B83" s="17" t="s">
        <v>69</v>
      </c>
      <c r="C83" s="18"/>
      <c r="D83" s="18"/>
      <c r="E83" s="54">
        <v>2</v>
      </c>
      <c r="F83" s="54">
        <v>10</v>
      </c>
      <c r="G83" s="54">
        <v>1</v>
      </c>
      <c r="H83" s="54">
        <v>0</v>
      </c>
      <c r="I83" s="52">
        <f t="shared" si="9"/>
        <v>11</v>
      </c>
      <c r="J83" s="51">
        <f t="shared" si="10"/>
        <v>24</v>
      </c>
    </row>
    <row r="84" spans="2:10" ht="12.75">
      <c r="B84" s="17" t="s">
        <v>68</v>
      </c>
      <c r="C84" s="18"/>
      <c r="D84" s="18"/>
      <c r="E84" s="54">
        <v>0</v>
      </c>
      <c r="F84" s="54">
        <v>0</v>
      </c>
      <c r="G84" s="54">
        <v>7</v>
      </c>
      <c r="H84" s="54">
        <v>12</v>
      </c>
      <c r="I84" s="52">
        <f t="shared" si="9"/>
        <v>19</v>
      </c>
      <c r="J84" s="51">
        <f t="shared" si="10"/>
        <v>38</v>
      </c>
    </row>
    <row r="85" spans="2:10" ht="12.75">
      <c r="B85" s="17" t="s">
        <v>23</v>
      </c>
      <c r="C85" s="18"/>
      <c r="D85" s="18"/>
      <c r="E85" s="54">
        <v>11</v>
      </c>
      <c r="F85" s="54">
        <v>13</v>
      </c>
      <c r="G85" s="54">
        <v>12</v>
      </c>
      <c r="H85" s="54">
        <v>6</v>
      </c>
      <c r="I85" s="52">
        <f t="shared" si="9"/>
        <v>31</v>
      </c>
      <c r="J85" s="51">
        <f t="shared" si="10"/>
        <v>73</v>
      </c>
    </row>
    <row r="86" spans="2:10" ht="12.75">
      <c r="B86" s="17" t="s">
        <v>22</v>
      </c>
      <c r="C86" s="18"/>
      <c r="D86" s="18"/>
      <c r="E86" s="54">
        <v>50</v>
      </c>
      <c r="F86" s="54">
        <v>612</v>
      </c>
      <c r="G86" s="54">
        <v>258</v>
      </c>
      <c r="H86" s="54">
        <v>151</v>
      </c>
      <c r="I86" s="52">
        <f t="shared" si="9"/>
        <v>1021</v>
      </c>
      <c r="J86" s="51">
        <f t="shared" si="10"/>
        <v>2092</v>
      </c>
    </row>
    <row r="87" spans="2:10" ht="12.75">
      <c r="B87" s="3"/>
      <c r="C87" s="1"/>
      <c r="D87" s="1"/>
      <c r="E87" s="6"/>
      <c r="F87" s="6"/>
      <c r="G87" s="6"/>
      <c r="H87" s="6"/>
      <c r="I87" s="6"/>
      <c r="J87" s="6"/>
    </row>
    <row r="88" spans="2:10" ht="12.75">
      <c r="B88" s="15" t="s">
        <v>72</v>
      </c>
      <c r="C88" s="16"/>
      <c r="D88" s="16"/>
      <c r="E88" s="50">
        <f aca="true" t="shared" si="11" ref="E88:J89">E79+E81+E83+E85</f>
        <v>13</v>
      </c>
      <c r="F88" s="50">
        <f t="shared" si="11"/>
        <v>26</v>
      </c>
      <c r="G88" s="50">
        <f t="shared" si="11"/>
        <v>13</v>
      </c>
      <c r="H88" s="50">
        <f t="shared" si="11"/>
        <v>8</v>
      </c>
      <c r="I88" s="50">
        <f t="shared" si="11"/>
        <v>47</v>
      </c>
      <c r="J88" s="50">
        <f t="shared" si="11"/>
        <v>107</v>
      </c>
    </row>
    <row r="89" spans="2:10" ht="12.75">
      <c r="B89" s="15" t="s">
        <v>73</v>
      </c>
      <c r="C89" s="16"/>
      <c r="D89" s="16"/>
      <c r="E89" s="63">
        <f t="shared" si="11"/>
        <v>53</v>
      </c>
      <c r="F89" s="33">
        <f t="shared" si="11"/>
        <v>614</v>
      </c>
      <c r="G89" s="33">
        <f t="shared" si="11"/>
        <v>293</v>
      </c>
      <c r="H89" s="33">
        <f t="shared" si="11"/>
        <v>198</v>
      </c>
      <c r="I89" s="33">
        <f t="shared" si="11"/>
        <v>1105</v>
      </c>
      <c r="J89" s="33">
        <f t="shared" si="11"/>
        <v>2263</v>
      </c>
    </row>
    <row r="91" ht="12.75">
      <c r="G91" s="39" t="s">
        <v>24</v>
      </c>
    </row>
    <row r="92" ht="12.75">
      <c r="G92" s="42" t="s">
        <v>34</v>
      </c>
    </row>
    <row r="93" ht="12.75">
      <c r="G93" s="42" t="s">
        <v>25</v>
      </c>
    </row>
    <row r="94" spans="8:10" ht="12.75">
      <c r="H94" s="47" t="s">
        <v>29</v>
      </c>
      <c r="I94" s="47" t="s">
        <v>30</v>
      </c>
      <c r="J94" s="47" t="s">
        <v>3</v>
      </c>
    </row>
    <row r="95" spans="3:10" ht="12.75">
      <c r="C95" s="44" t="s">
        <v>26</v>
      </c>
      <c r="D95" s="45"/>
      <c r="E95" s="45"/>
      <c r="F95" s="45"/>
      <c r="G95" s="46"/>
      <c r="H95" s="55">
        <v>4</v>
      </c>
      <c r="I95" s="55">
        <v>7490</v>
      </c>
      <c r="J95" s="55">
        <f>H95+I95</f>
        <v>7494</v>
      </c>
    </row>
    <row r="96" spans="3:10" ht="12.75">
      <c r="C96" s="44" t="s">
        <v>27</v>
      </c>
      <c r="D96" s="45"/>
      <c r="E96" s="45"/>
      <c r="F96" s="45"/>
      <c r="G96" s="46"/>
      <c r="H96" s="55">
        <v>90606</v>
      </c>
      <c r="I96" s="55">
        <v>56505</v>
      </c>
      <c r="J96" s="55">
        <f>H96+I96</f>
        <v>147111</v>
      </c>
    </row>
    <row r="97" spans="3:10" ht="12.75">
      <c r="C97" s="43" t="s">
        <v>28</v>
      </c>
      <c r="D97" s="43"/>
      <c r="E97" s="43"/>
      <c r="F97" s="43"/>
      <c r="G97" s="43"/>
      <c r="H97" s="56">
        <f>H95/H96</f>
        <v>4.414718672052624E-05</v>
      </c>
      <c r="I97" s="56">
        <f>I95/I96</f>
        <v>0.13255464118219626</v>
      </c>
      <c r="J97" s="56">
        <f>J95/J96</f>
        <v>0.050941126088463816</v>
      </c>
    </row>
    <row r="99" spans="3:10" ht="12.75">
      <c r="C99" s="44" t="s">
        <v>31</v>
      </c>
      <c r="D99" s="45"/>
      <c r="E99" s="45"/>
      <c r="F99" s="45"/>
      <c r="G99" s="46"/>
      <c r="H99" s="64">
        <v>0.02</v>
      </c>
      <c r="I99" s="64">
        <v>54.7</v>
      </c>
      <c r="J99" s="64">
        <f>H99+I99</f>
        <v>54.720000000000006</v>
      </c>
    </row>
    <row r="100" spans="3:10" ht="12.75">
      <c r="C100" s="44" t="s">
        <v>32</v>
      </c>
      <c r="D100" s="45"/>
      <c r="E100" s="45"/>
      <c r="F100" s="45"/>
      <c r="G100" s="46"/>
      <c r="H100" s="64">
        <v>366.44</v>
      </c>
      <c r="I100" s="64">
        <v>400.5</v>
      </c>
      <c r="J100" s="64">
        <f>H100+I100</f>
        <v>766.94</v>
      </c>
    </row>
    <row r="101" spans="3:10" ht="12.75">
      <c r="C101" s="44" t="s">
        <v>33</v>
      </c>
      <c r="D101" s="45"/>
      <c r="E101" s="45"/>
      <c r="F101" s="45"/>
      <c r="G101" s="46"/>
      <c r="H101" s="56">
        <f>H99/H100</f>
        <v>5.457919441109049E-05</v>
      </c>
      <c r="I101" s="56">
        <f>I99/I100</f>
        <v>0.13657927590511862</v>
      </c>
      <c r="J101" s="56">
        <f>J99/J100</f>
        <v>0.07134847576081571</v>
      </c>
    </row>
    <row r="102" ht="12.75">
      <c r="D102" t="s">
        <v>35</v>
      </c>
    </row>
    <row r="104" ht="12.75">
      <c r="G104" s="39" t="s">
        <v>36</v>
      </c>
    </row>
    <row r="105" ht="12.75">
      <c r="G105" s="42" t="s">
        <v>37</v>
      </c>
    </row>
    <row r="106" ht="12.75">
      <c r="G106" s="42" t="s">
        <v>38</v>
      </c>
    </row>
    <row r="107" ht="12.75">
      <c r="G107" s="42"/>
    </row>
    <row r="108" spans="6:10" ht="12.75">
      <c r="F108" s="48" t="s">
        <v>43</v>
      </c>
      <c r="G108" s="48" t="s">
        <v>29</v>
      </c>
      <c r="H108" s="48" t="s">
        <v>44</v>
      </c>
      <c r="I108" s="48" t="s">
        <v>30</v>
      </c>
      <c r="J108" s="48" t="s">
        <v>3</v>
      </c>
    </row>
    <row r="109" spans="3:10" ht="12.75">
      <c r="C109" s="17" t="s">
        <v>39</v>
      </c>
      <c r="D109" s="45"/>
      <c r="E109" s="46"/>
      <c r="F109" s="55">
        <v>301</v>
      </c>
      <c r="G109" s="55">
        <v>187</v>
      </c>
      <c r="H109" s="55">
        <v>16</v>
      </c>
      <c r="I109" s="55">
        <v>694</v>
      </c>
      <c r="J109" s="55">
        <f>SUM(F109:I109)</f>
        <v>1198</v>
      </c>
    </row>
    <row r="110" spans="3:10" ht="12.75">
      <c r="C110" s="17" t="s">
        <v>40</v>
      </c>
      <c r="D110" s="45"/>
      <c r="E110" s="46"/>
      <c r="F110" s="64">
        <v>227.69</v>
      </c>
      <c r="G110" s="64">
        <v>167.07</v>
      </c>
      <c r="H110" s="64">
        <v>14.8</v>
      </c>
      <c r="I110" s="64">
        <v>845</v>
      </c>
      <c r="J110" s="64">
        <f>SUM(F110:I110)</f>
        <v>1254.56</v>
      </c>
    </row>
    <row r="111" spans="3:10" ht="12.75">
      <c r="C111" s="17" t="s">
        <v>41</v>
      </c>
      <c r="D111" s="45"/>
      <c r="E111" s="46"/>
      <c r="F111" s="55">
        <v>0</v>
      </c>
      <c r="G111" s="55">
        <v>15</v>
      </c>
      <c r="H111" s="55">
        <v>2</v>
      </c>
      <c r="I111" s="55">
        <v>0</v>
      </c>
      <c r="J111" s="55">
        <f>SUM(F111:I111)</f>
        <v>17</v>
      </c>
    </row>
    <row r="112" spans="3:10" ht="12.75">
      <c r="C112" s="17" t="s">
        <v>42</v>
      </c>
      <c r="D112" s="45"/>
      <c r="E112" s="46"/>
      <c r="F112" s="64">
        <v>0</v>
      </c>
      <c r="G112" s="64">
        <v>25.44</v>
      </c>
      <c r="H112" s="64">
        <v>1.5</v>
      </c>
      <c r="I112" s="64">
        <v>0</v>
      </c>
      <c r="J112" s="64">
        <f>SUM(F112:I112)</f>
        <v>26.94</v>
      </c>
    </row>
    <row r="116" ht="12.75">
      <c r="C116" s="41" t="s">
        <v>45</v>
      </c>
    </row>
    <row r="117" ht="12.75">
      <c r="C117" s="41"/>
    </row>
    <row r="118" ht="12.75">
      <c r="C118" s="9" t="s">
        <v>61</v>
      </c>
    </row>
    <row r="119" ht="12.75">
      <c r="C119" s="41" t="s">
        <v>62</v>
      </c>
    </row>
    <row r="120" ht="12.75">
      <c r="C120" s="9" t="s">
        <v>63</v>
      </c>
    </row>
    <row r="121" ht="12.75">
      <c r="C121" s="9" t="s">
        <v>64</v>
      </c>
    </row>
    <row r="123" ht="12.75">
      <c r="C123" t="s">
        <v>46</v>
      </c>
    </row>
    <row r="124" ht="12.75">
      <c r="C124" t="s">
        <v>47</v>
      </c>
    </row>
    <row r="125" ht="12.75">
      <c r="C125" t="s">
        <v>53</v>
      </c>
    </row>
    <row r="127" ht="12.75">
      <c r="C127" t="s">
        <v>48</v>
      </c>
    </row>
    <row r="128" ht="12.75">
      <c r="C128" t="s">
        <v>49</v>
      </c>
    </row>
    <row r="129" ht="12.75">
      <c r="C129" t="s">
        <v>54</v>
      </c>
    </row>
    <row r="131" ht="12.75">
      <c r="C131" t="s">
        <v>50</v>
      </c>
    </row>
    <row r="132" ht="12.75">
      <c r="C132" t="s">
        <v>52</v>
      </c>
    </row>
    <row r="133" ht="12.75">
      <c r="C133" t="s">
        <v>51</v>
      </c>
    </row>
    <row r="135" ht="12.75">
      <c r="C135" t="s">
        <v>57</v>
      </c>
    </row>
    <row r="136" ht="12.75">
      <c r="C136" t="s">
        <v>58</v>
      </c>
    </row>
    <row r="137" ht="12.75">
      <c r="C137" t="s">
        <v>59</v>
      </c>
    </row>
    <row r="138" ht="12.75">
      <c r="C138" t="s">
        <v>60</v>
      </c>
    </row>
  </sheetData>
  <printOptions/>
  <pageMargins left="0.75" right="0.75" top="0.75" bottom="0.75" header="0.5" footer="0.5"/>
  <pageSetup horizontalDpi="600" verticalDpi="600" orientation="landscape" r:id="rId1"/>
  <rowBreaks count="2" manualBreakCount="2">
    <brk id="34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ctimmerman</dc:creator>
  <cp:keywords/>
  <dc:description/>
  <cp:lastModifiedBy>Calvin Timmerman</cp:lastModifiedBy>
  <cp:lastPrinted>2004-07-13T15:49:14Z</cp:lastPrinted>
  <dcterms:created xsi:type="dcterms:W3CDTF">2000-10-11T14:44:30Z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