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<sst xmlns="http://schemas.openxmlformats.org/spreadsheetml/2006/main" count="157" uniqueCount="77">
  <si>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</si>
  <si>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</si>
  <si>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</si>
  <si>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</si>
  <si>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</si>
  <si>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</si>
  <si>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</si>
  <si>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</si>
  <si>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</si>
  <si>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</si>
  <si>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</si>
  <si>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</si>
  <si>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</si>
  <si>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</si>
  <si>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</si>
  <si>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</si>
  <si>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</si>
  <si>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</si>
  <si>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</si>
  <si>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</si>
  <si>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</si>
  <si>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</si>
  <si>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</si>
  <si>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</si>
  <si>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</si>
  <si>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</si>
  <si>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</si>
  <si>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</si>
  <si>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</si>
  <si>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</si>
  <si>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</si>
  <si>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</si>
  <si>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</si>
  <si>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</si>
  <si>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</si>
  <si>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</si>
  <si>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</si>
  <si>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</si>
  <si>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</si>
  <si>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</si>
  <si>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</si>
  <si>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</si>
  <si>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</si>
  <si>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</si>
  <si>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</si>
  <si>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</si>
  <si>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</si>
  <si>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</si>
  <si>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</si>
  <si>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</si>
  <si>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</si>
  <si>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</si>
  <si>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</si>
  <si>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</si>
  <si>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</si>
  <si>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</si>
  <si>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</si>
  <si>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</si>
  <si>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</si>
  <si>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</si>
  <si>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</si>
  <si>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</si>
  <si>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</si>
  <si>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</si>
  <si>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</si>
  <si>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</si>
  <si>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</si>
  <si>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</si>
  <si>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</si>
  <si>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</si>
  <si>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</si>
  <si>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</si>
  <si>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</si>
  <si>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</si>
  <si>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</si>
  <si>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</si>
  <si>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Month Ending December,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</si>
</sst>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  <numFmt numFmtId="177" formatCode="0_);[Red]\(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 wrapText="1"/>
    </xf>
    <xf numFmtId="3" fontId="0" fillId="34" borderId="1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10" fontId="0" fillId="0" borderId="13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3" fontId="0" fillId="34" borderId="20" xfId="0" applyNumberFormat="1" applyFont="1" applyFill="1" applyBorder="1" applyAlignment="1">
      <alignment horizontal="right"/>
    </xf>
    <xf numFmtId="3" fontId="0" fillId="34" borderId="20" xfId="0" applyNumberFormat="1" applyFill="1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2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10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10" fontId="0" fillId="0" borderId="34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4" borderId="10" xfId="0" applyFont="1" applyFill="1" applyBorder="1" applyAlignment="1">
      <alignment horizontal="right" vertical="top" wrapText="1"/>
    </xf>
    <xf numFmtId="4" fontId="0" fillId="34" borderId="13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38" fontId="0" fillId="34" borderId="10" xfId="0" applyNumberFormat="1" applyFont="1" applyFill="1" applyBorder="1" applyAlignment="1">
      <alignment horizontal="right" vertical="top" wrapText="1"/>
    </xf>
    <xf numFmtId="3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3" fontId="0" fillId="34" borderId="24" xfId="0" applyNumberFormat="1" applyFill="1" applyBorder="1" applyAlignment="1">
      <alignment/>
    </xf>
    <xf numFmtId="49" fontId="0" fillId="0" borderId="3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zoomScalePageLayoutView="0" workbookViewId="0" topLeftCell="A79">
      <selection activeCell="L123" sqref="L123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72</v>
      </c>
      <c r="B10" s="5"/>
      <c r="C10" s="32"/>
      <c r="D10" s="33">
        <v>28752</v>
      </c>
      <c r="E10" s="33">
        <v>7566</v>
      </c>
      <c r="F10" s="33">
        <v>3337</v>
      </c>
      <c r="G10" s="33">
        <v>89</v>
      </c>
      <c r="H10" s="33">
        <f>+SUM(E10:G10)</f>
        <v>10992</v>
      </c>
      <c r="I10" s="53">
        <f>SUM(D10:G10)</f>
        <v>39744</v>
      </c>
    </row>
    <row r="11" spans="1:9" ht="12.75">
      <c r="A11" s="52" t="s">
        <v>11</v>
      </c>
      <c r="B11" s="5"/>
      <c r="C11" s="32"/>
      <c r="D11" s="34">
        <v>304153</v>
      </c>
      <c r="E11" s="34">
        <v>37756</v>
      </c>
      <c r="F11" s="34">
        <v>16862</v>
      </c>
      <c r="G11" s="35">
        <v>608</v>
      </c>
      <c r="H11" s="33">
        <f>+SUM(E11:G11)</f>
        <v>55226</v>
      </c>
      <c r="I11" s="53">
        <f>SUM(D11:G11)</f>
        <v>359379</v>
      </c>
    </row>
    <row r="12" spans="1:9" ht="12.75">
      <c r="A12" s="52" t="s">
        <v>54</v>
      </c>
      <c r="B12" s="5"/>
      <c r="C12" s="5"/>
      <c r="D12" s="36">
        <v>27762</v>
      </c>
      <c r="E12" s="36">
        <v>9416</v>
      </c>
      <c r="F12" s="36">
        <v>2993</v>
      </c>
      <c r="G12" s="36">
        <v>73</v>
      </c>
      <c r="H12" s="33">
        <f>+SUM(E12:G12)</f>
        <v>12482</v>
      </c>
      <c r="I12" s="54">
        <f>SUM(D12:G12)</f>
        <v>40244</v>
      </c>
    </row>
    <row r="13" spans="1:9" ht="12.75">
      <c r="A13" s="52" t="s">
        <v>12</v>
      </c>
      <c r="B13" s="5"/>
      <c r="C13" s="5"/>
      <c r="D13" s="36">
        <v>116581</v>
      </c>
      <c r="E13" s="36">
        <v>12093</v>
      </c>
      <c r="F13" s="36">
        <v>9601</v>
      </c>
      <c r="G13" s="36">
        <v>497</v>
      </c>
      <c r="H13" s="33">
        <f>+SUM(E13:G13)</f>
        <v>22191</v>
      </c>
      <c r="I13" s="54">
        <f>SUM(D13:G13)</f>
        <v>138772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477248</v>
      </c>
      <c r="E15" s="60">
        <f t="shared" si="0"/>
        <v>66831</v>
      </c>
      <c r="F15" s="60">
        <f t="shared" si="0"/>
        <v>32793</v>
      </c>
      <c r="G15" s="60">
        <f t="shared" si="0"/>
        <v>1267</v>
      </c>
      <c r="H15" s="60">
        <f t="shared" si="0"/>
        <v>100891</v>
      </c>
      <c r="I15" s="61">
        <f t="shared" si="0"/>
        <v>578139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72</v>
      </c>
      <c r="B20" s="5"/>
      <c r="C20" s="5"/>
      <c r="D20" s="36">
        <v>222074</v>
      </c>
      <c r="E20" s="36">
        <v>28289</v>
      </c>
      <c r="F20" s="36">
        <v>6411</v>
      </c>
      <c r="G20" s="36">
        <v>113</v>
      </c>
      <c r="H20" s="33">
        <f>+SUM(E20:G20)</f>
        <v>34813</v>
      </c>
      <c r="I20" s="54">
        <f>SUM(D20:G20)</f>
        <v>256887</v>
      </c>
    </row>
    <row r="21" spans="1:9" ht="12.75">
      <c r="A21" s="52" t="s">
        <v>14</v>
      </c>
      <c r="B21" s="5"/>
      <c r="C21" s="5"/>
      <c r="D21" s="34">
        <v>1116350</v>
      </c>
      <c r="E21" s="34">
        <v>102027</v>
      </c>
      <c r="F21" s="34">
        <v>27397</v>
      </c>
      <c r="G21" s="35">
        <v>664</v>
      </c>
      <c r="H21" s="33">
        <f>+SUM(E21:G21)</f>
        <v>130088</v>
      </c>
      <c r="I21" s="53">
        <f>SUM(D21:G21)</f>
        <v>1246438</v>
      </c>
    </row>
    <row r="22" spans="1:9" ht="12.75">
      <c r="A22" s="52" t="s">
        <v>54</v>
      </c>
      <c r="B22" s="5"/>
      <c r="C22" s="5"/>
      <c r="D22" s="36">
        <v>173813</v>
      </c>
      <c r="E22" s="36">
        <v>26913</v>
      </c>
      <c r="F22" s="36">
        <v>5051</v>
      </c>
      <c r="G22" s="36">
        <v>78</v>
      </c>
      <c r="H22" s="33">
        <f>+SUM(E22:G22)</f>
        <v>32042</v>
      </c>
      <c r="I22" s="54">
        <f>SUM(D22:G22)</f>
        <v>205855</v>
      </c>
    </row>
    <row r="23" spans="1:9" ht="12.75">
      <c r="A23" s="52" t="s">
        <v>12</v>
      </c>
      <c r="B23" s="5"/>
      <c r="C23" s="5"/>
      <c r="D23" s="36">
        <v>489358</v>
      </c>
      <c r="E23" s="36">
        <v>31743</v>
      </c>
      <c r="F23" s="36">
        <v>16934</v>
      </c>
      <c r="G23" s="36">
        <v>560</v>
      </c>
      <c r="H23" s="33">
        <f>+SUM(E23:G23)</f>
        <v>49237</v>
      </c>
      <c r="I23" s="54">
        <f>SUM(D23:G23)</f>
        <v>538595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2001595</v>
      </c>
      <c r="E25" s="60">
        <f t="shared" si="1"/>
        <v>188972</v>
      </c>
      <c r="F25" s="60">
        <f t="shared" si="1"/>
        <v>55793</v>
      </c>
      <c r="G25" s="60">
        <f t="shared" si="1"/>
        <v>1415</v>
      </c>
      <c r="H25" s="60">
        <f t="shared" si="1"/>
        <v>246180</v>
      </c>
      <c r="I25" s="61">
        <f t="shared" si="1"/>
        <v>2247775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72</v>
      </c>
      <c r="B30" s="5"/>
      <c r="C30" s="6"/>
      <c r="D30" s="121">
        <f aca="true" t="shared" si="2" ref="D30:I30">D10/D20</f>
        <v>0.12947035672793752</v>
      </c>
      <c r="E30" s="121">
        <f t="shared" si="2"/>
        <v>0.267453780621443</v>
      </c>
      <c r="F30" s="121">
        <f t="shared" si="2"/>
        <v>0.5205116206520044</v>
      </c>
      <c r="G30" s="121">
        <f t="shared" si="2"/>
        <v>0.7876106194690266</v>
      </c>
      <c r="H30" s="121">
        <f t="shared" si="2"/>
        <v>0.3157441185763939</v>
      </c>
      <c r="I30" s="122">
        <f t="shared" si="2"/>
        <v>0.15471394037066882</v>
      </c>
    </row>
    <row r="31" spans="1:9" ht="12.75">
      <c r="A31" s="52" t="s">
        <v>14</v>
      </c>
      <c r="B31" s="5"/>
      <c r="C31" s="6"/>
      <c r="D31" s="121">
        <f aca="true" t="shared" si="3" ref="D31:I33">D11/D21</f>
        <v>0.2724530837103059</v>
      </c>
      <c r="E31" s="121">
        <f t="shared" si="3"/>
        <v>0.37005890597586916</v>
      </c>
      <c r="F31" s="121">
        <f t="shared" si="3"/>
        <v>0.615468846954046</v>
      </c>
      <c r="G31" s="121">
        <f t="shared" si="3"/>
        <v>0.9156626506024096</v>
      </c>
      <c r="H31" s="121">
        <f t="shared" si="3"/>
        <v>0.4245280118073919</v>
      </c>
      <c r="I31" s="122">
        <f t="shared" si="3"/>
        <v>0.28832481037965785</v>
      </c>
    </row>
    <row r="32" spans="1:9" ht="12.75">
      <c r="A32" s="52" t="s">
        <v>54</v>
      </c>
      <c r="B32" s="5"/>
      <c r="C32" s="6"/>
      <c r="D32" s="121">
        <f t="shared" si="3"/>
        <v>0.15972338087484825</v>
      </c>
      <c r="E32" s="121">
        <f t="shared" si="3"/>
        <v>0.34986809348641923</v>
      </c>
      <c r="F32" s="121">
        <f t="shared" si="3"/>
        <v>0.5925559295189071</v>
      </c>
      <c r="G32" s="121">
        <f t="shared" si="3"/>
        <v>0.9358974358974359</v>
      </c>
      <c r="H32" s="121">
        <f t="shared" si="3"/>
        <v>0.38955121403158355</v>
      </c>
      <c r="I32" s="122">
        <f t="shared" si="3"/>
        <v>0.19549683029316753</v>
      </c>
    </row>
    <row r="33" spans="1:9" ht="12.75">
      <c r="A33" s="52" t="s">
        <v>12</v>
      </c>
      <c r="B33" s="5"/>
      <c r="C33" s="6"/>
      <c r="D33" s="121">
        <f t="shared" si="3"/>
        <v>0.23823254141140024</v>
      </c>
      <c r="E33" s="121">
        <f t="shared" si="3"/>
        <v>0.3809658822417541</v>
      </c>
      <c r="F33" s="121">
        <f t="shared" si="3"/>
        <v>0.566965867485532</v>
      </c>
      <c r="G33" s="121">
        <f t="shared" si="3"/>
        <v>0.8875</v>
      </c>
      <c r="H33" s="121">
        <f t="shared" si="3"/>
        <v>0.4506976460791681</v>
      </c>
      <c r="I33" s="122">
        <f t="shared" si="3"/>
        <v>0.2576555667988006</v>
      </c>
    </row>
    <row r="34" spans="1:9" ht="12.75">
      <c r="A34" s="55"/>
      <c r="B34" s="5"/>
      <c r="C34" s="6"/>
      <c r="D34" s="121"/>
      <c r="E34" s="121"/>
      <c r="F34" s="121"/>
      <c r="G34" s="121"/>
      <c r="H34" s="121"/>
      <c r="I34" s="122"/>
    </row>
    <row r="35" spans="1:9" ht="13.5" thickBot="1">
      <c r="A35" s="57" t="s">
        <v>10</v>
      </c>
      <c r="B35" s="58"/>
      <c r="C35" s="59"/>
      <c r="D35" s="123">
        <f aca="true" t="shared" si="4" ref="D35:I35">D15/D25</f>
        <v>0.23843384900541817</v>
      </c>
      <c r="E35" s="123">
        <f t="shared" si="4"/>
        <v>0.3536555680206592</v>
      </c>
      <c r="F35" s="123">
        <f t="shared" si="4"/>
        <v>0.5877619056153998</v>
      </c>
      <c r="G35" s="123">
        <f t="shared" si="4"/>
        <v>0.8954063604240282</v>
      </c>
      <c r="H35" s="123">
        <f t="shared" si="4"/>
        <v>0.4098261434722561</v>
      </c>
      <c r="I35" s="124">
        <f t="shared" si="4"/>
        <v>0.2572050138470265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52" t="s">
        <v>72</v>
      </c>
      <c r="B40" s="9"/>
      <c r="C40" s="9"/>
      <c r="D40" s="36">
        <v>99.9</v>
      </c>
      <c r="E40" s="36">
        <v>24.4</v>
      </c>
      <c r="F40" s="36">
        <v>243.5</v>
      </c>
      <c r="G40" s="36">
        <v>221</v>
      </c>
      <c r="H40" s="33">
        <f>+SUM(E40:G40)</f>
        <v>488.9</v>
      </c>
      <c r="I40" s="54">
        <f>SUM(D40:G40)</f>
        <v>588.8</v>
      </c>
    </row>
    <row r="41" spans="1:9" ht="12.75">
      <c r="A41" s="64" t="s">
        <v>14</v>
      </c>
      <c r="B41" s="9"/>
      <c r="C41" s="9"/>
      <c r="D41" s="34">
        <v>1072.13</v>
      </c>
      <c r="E41" s="34">
        <v>113.55</v>
      </c>
      <c r="F41" s="34">
        <v>1260.48</v>
      </c>
      <c r="G41" s="34">
        <v>1312.16</v>
      </c>
      <c r="H41" s="33">
        <f>+SUM(E41:G41)</f>
        <v>2686.19</v>
      </c>
      <c r="I41" s="53">
        <f>SUM(D41:G41)</f>
        <v>3758.3199999999997</v>
      </c>
    </row>
    <row r="42" spans="1:9" ht="12.75">
      <c r="A42" s="64" t="s">
        <v>54</v>
      </c>
      <c r="B42" s="9"/>
      <c r="C42" s="9"/>
      <c r="D42" s="36">
        <v>91</v>
      </c>
      <c r="E42" s="36">
        <v>35.7</v>
      </c>
      <c r="F42" s="36">
        <v>164.8</v>
      </c>
      <c r="G42" s="36">
        <v>115.9</v>
      </c>
      <c r="H42" s="33">
        <f>+SUM(E42:G42)</f>
        <v>316.4</v>
      </c>
      <c r="I42" s="54">
        <f>SUM(D42:G42)</f>
        <v>407.4</v>
      </c>
    </row>
    <row r="43" spans="1:9" ht="12.75">
      <c r="A43" s="64" t="s">
        <v>12</v>
      </c>
      <c r="B43" s="9"/>
      <c r="C43" s="9"/>
      <c r="D43" s="36">
        <v>408.7</v>
      </c>
      <c r="E43" s="36">
        <v>46.4</v>
      </c>
      <c r="F43" s="36">
        <v>696.3</v>
      </c>
      <c r="G43" s="36">
        <v>740</v>
      </c>
      <c r="H43" s="33">
        <f>+SUM(E43:G43)</f>
        <v>1482.6999999999998</v>
      </c>
      <c r="I43" s="54">
        <f>SUM(D43:G43)</f>
        <v>1891.3999999999999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1671.7300000000002</v>
      </c>
      <c r="E45" s="60">
        <f t="shared" si="5"/>
        <v>220.04999999999998</v>
      </c>
      <c r="F45" s="60">
        <f t="shared" si="5"/>
        <v>2365.08</v>
      </c>
      <c r="G45" s="60">
        <f t="shared" si="5"/>
        <v>2389.0600000000004</v>
      </c>
      <c r="H45" s="60">
        <f t="shared" si="5"/>
        <v>4974.1900000000005</v>
      </c>
      <c r="I45" s="61">
        <f t="shared" si="5"/>
        <v>6645.919999999999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52" t="s">
        <v>72</v>
      </c>
      <c r="B50" s="9"/>
      <c r="C50" s="9"/>
      <c r="D50" s="36">
        <v>718.3</v>
      </c>
      <c r="E50" s="36">
        <v>75.4</v>
      </c>
      <c r="F50" s="36">
        <v>371</v>
      </c>
      <c r="G50" s="36">
        <v>249.2</v>
      </c>
      <c r="H50" s="33">
        <f>+SUM(E50:G50)</f>
        <v>695.5999999999999</v>
      </c>
      <c r="I50" s="79">
        <f>SUM(D50:G50)</f>
        <v>1413.8999999999999</v>
      </c>
    </row>
    <row r="51" spans="1:9" ht="12.75">
      <c r="A51" s="64" t="s">
        <v>14</v>
      </c>
      <c r="B51" s="9"/>
      <c r="C51" s="9"/>
      <c r="D51" s="34">
        <v>3723.48</v>
      </c>
      <c r="E51" s="34">
        <v>299.29</v>
      </c>
      <c r="F51" s="34">
        <v>1734.73</v>
      </c>
      <c r="G51" s="34">
        <v>1423.7</v>
      </c>
      <c r="H51" s="33">
        <f>+SUM(E51:G51)</f>
        <v>3457.7200000000003</v>
      </c>
      <c r="I51" s="80">
        <f>SUM(D51:G51)</f>
        <v>7181.2</v>
      </c>
    </row>
    <row r="52" spans="1:9" ht="12.75">
      <c r="A52" s="64" t="s">
        <v>54</v>
      </c>
      <c r="B52" s="9"/>
      <c r="C52" s="9"/>
      <c r="D52" s="36">
        <v>503.2</v>
      </c>
      <c r="E52" s="36">
        <v>79.1</v>
      </c>
      <c r="F52" s="36">
        <v>228.5</v>
      </c>
      <c r="G52" s="36">
        <v>121.7</v>
      </c>
      <c r="H52" s="33">
        <f>+SUM(E52:G52)</f>
        <v>429.3</v>
      </c>
      <c r="I52" s="79">
        <f>SUM(D52:G52)</f>
        <v>932.5</v>
      </c>
    </row>
    <row r="53" spans="1:9" ht="12.75">
      <c r="A53" s="64" t="s">
        <v>12</v>
      </c>
      <c r="B53" s="9"/>
      <c r="C53" s="9"/>
      <c r="D53" s="36">
        <v>1601.4</v>
      </c>
      <c r="E53" s="36">
        <v>100</v>
      </c>
      <c r="F53" s="36">
        <v>958</v>
      </c>
      <c r="G53" s="36">
        <v>797.6</v>
      </c>
      <c r="H53" s="33">
        <f>+SUM(E53:G53)</f>
        <v>1855.6</v>
      </c>
      <c r="I53" s="79">
        <f>SUM(D53:G53)</f>
        <v>3457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6546.379999999999</v>
      </c>
      <c r="E55" s="60">
        <f t="shared" si="6"/>
        <v>553.7900000000001</v>
      </c>
      <c r="F55" s="60">
        <f t="shared" si="6"/>
        <v>3292.23</v>
      </c>
      <c r="G55" s="60">
        <f t="shared" si="6"/>
        <v>2592.2000000000003</v>
      </c>
      <c r="H55" s="60">
        <f t="shared" si="6"/>
        <v>6438.219999999999</v>
      </c>
      <c r="I55" s="61">
        <f t="shared" si="6"/>
        <v>12984.6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52" t="s">
        <v>72</v>
      </c>
      <c r="B60" s="5"/>
      <c r="C60" s="6"/>
      <c r="D60" s="121">
        <f aca="true" t="shared" si="7" ref="D60:I60">D40/D50</f>
        <v>0.13907837950716972</v>
      </c>
      <c r="E60" s="121">
        <f t="shared" si="7"/>
        <v>0.3236074270557029</v>
      </c>
      <c r="F60" s="121">
        <f t="shared" si="7"/>
        <v>0.6563342318059299</v>
      </c>
      <c r="G60" s="121">
        <f t="shared" si="7"/>
        <v>0.8868378812199037</v>
      </c>
      <c r="H60" s="121">
        <f t="shared" si="7"/>
        <v>0.7028464634847614</v>
      </c>
      <c r="I60" s="122">
        <f t="shared" si="7"/>
        <v>0.4164368059975953</v>
      </c>
    </row>
    <row r="61" spans="1:9" ht="12.75">
      <c r="A61" s="64" t="s">
        <v>14</v>
      </c>
      <c r="B61" s="5"/>
      <c r="C61" s="6"/>
      <c r="D61" s="121">
        <f aca="true" t="shared" si="8" ref="D61:G63">D41/D51</f>
        <v>0.2879376282402484</v>
      </c>
      <c r="E61" s="121">
        <f t="shared" si="8"/>
        <v>0.3793979083831735</v>
      </c>
      <c r="F61" s="121">
        <f t="shared" si="8"/>
        <v>0.7266145163800707</v>
      </c>
      <c r="G61" s="121">
        <f t="shared" si="8"/>
        <v>0.92165484301468</v>
      </c>
      <c r="H61" s="121">
        <f aca="true" t="shared" si="9" ref="H61:I63">H41/H51</f>
        <v>0.7768674155223673</v>
      </c>
      <c r="I61" s="122">
        <f t="shared" si="9"/>
        <v>0.5233554280621623</v>
      </c>
    </row>
    <row r="62" spans="1:9" ht="12.75">
      <c r="A62" s="64" t="s">
        <v>54</v>
      </c>
      <c r="B62" s="5"/>
      <c r="C62" s="6"/>
      <c r="D62" s="121">
        <f t="shared" si="8"/>
        <v>0.18084260731319554</v>
      </c>
      <c r="E62" s="121">
        <f t="shared" si="8"/>
        <v>0.4513274336283187</v>
      </c>
      <c r="F62" s="121">
        <f t="shared" si="8"/>
        <v>0.7212253829321663</v>
      </c>
      <c r="G62" s="121">
        <f t="shared" si="8"/>
        <v>0.952341824157765</v>
      </c>
      <c r="H62" s="121">
        <f t="shared" si="9"/>
        <v>0.7370137433030514</v>
      </c>
      <c r="I62" s="122">
        <f t="shared" si="9"/>
        <v>0.4368900804289544</v>
      </c>
    </row>
    <row r="63" spans="1:9" ht="12.75">
      <c r="A63" s="64" t="s">
        <v>12</v>
      </c>
      <c r="B63" s="5"/>
      <c r="C63" s="6"/>
      <c r="D63" s="121">
        <f t="shared" si="8"/>
        <v>0.25521418758586234</v>
      </c>
      <c r="E63" s="121">
        <f t="shared" si="8"/>
        <v>0.46399999999999997</v>
      </c>
      <c r="F63" s="121">
        <f t="shared" si="8"/>
        <v>0.7268267223382046</v>
      </c>
      <c r="G63" s="121">
        <f t="shared" si="8"/>
        <v>0.9277833500501504</v>
      </c>
      <c r="H63" s="121">
        <f t="shared" si="9"/>
        <v>0.7990407415391247</v>
      </c>
      <c r="I63" s="122">
        <f t="shared" si="9"/>
        <v>0.5471217818918137</v>
      </c>
    </row>
    <row r="64" spans="1:9" ht="12.75">
      <c r="A64" s="65"/>
      <c r="B64" s="5"/>
      <c r="C64" s="6"/>
      <c r="D64" s="121"/>
      <c r="E64" s="121"/>
      <c r="F64" s="121"/>
      <c r="G64" s="121"/>
      <c r="H64" s="121"/>
      <c r="I64" s="122"/>
    </row>
    <row r="65" spans="1:9" ht="13.5" thickBot="1">
      <c r="A65" s="66" t="s">
        <v>10</v>
      </c>
      <c r="B65" s="58"/>
      <c r="C65" s="59"/>
      <c r="D65" s="123">
        <f aca="true" t="shared" si="10" ref="D65:I65">D45/D55</f>
        <v>0.2553670883755603</v>
      </c>
      <c r="E65" s="123">
        <f t="shared" si="10"/>
        <v>0.3973527871575867</v>
      </c>
      <c r="F65" s="123">
        <f t="shared" si="10"/>
        <v>0.7183823730419806</v>
      </c>
      <c r="G65" s="123">
        <f t="shared" si="10"/>
        <v>0.921634133168737</v>
      </c>
      <c r="H65" s="123">
        <f t="shared" si="10"/>
        <v>0.7726032971846257</v>
      </c>
      <c r="I65" s="124">
        <f t="shared" si="10"/>
        <v>0.5118309381883153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52" t="s">
        <v>72</v>
      </c>
      <c r="B70" s="5"/>
      <c r="C70" s="5"/>
      <c r="D70" s="38">
        <v>16</v>
      </c>
      <c r="E70" s="38">
        <v>23</v>
      </c>
      <c r="F70" s="38">
        <v>24</v>
      </c>
      <c r="G70" s="38">
        <v>13</v>
      </c>
      <c r="H70" s="37"/>
      <c r="I70" s="70"/>
    </row>
    <row r="71" spans="1:9" ht="12.75">
      <c r="A71" s="64" t="s">
        <v>14</v>
      </c>
      <c r="B71" s="5"/>
      <c r="C71" s="5"/>
      <c r="D71" s="35">
        <v>45</v>
      </c>
      <c r="E71" s="35">
        <v>50</v>
      </c>
      <c r="F71" s="35">
        <v>48</v>
      </c>
      <c r="G71" s="35">
        <v>23</v>
      </c>
      <c r="H71" s="37"/>
      <c r="I71" s="70"/>
    </row>
    <row r="72" spans="1:9" ht="12.75">
      <c r="A72" s="64" t="s">
        <v>54</v>
      </c>
      <c r="B72" s="5"/>
      <c r="C72" s="5"/>
      <c r="D72" s="39">
        <v>26</v>
      </c>
      <c r="E72" s="39">
        <v>33</v>
      </c>
      <c r="F72" s="39">
        <v>31</v>
      </c>
      <c r="G72" s="39">
        <v>17</v>
      </c>
      <c r="H72" s="37"/>
      <c r="I72" s="70"/>
    </row>
    <row r="73" spans="1:9" ht="12.75">
      <c r="A73" s="64" t="s">
        <v>12</v>
      </c>
      <c r="B73" s="5"/>
      <c r="C73" s="5"/>
      <c r="D73" s="39">
        <v>38</v>
      </c>
      <c r="E73" s="39">
        <v>42</v>
      </c>
      <c r="F73" s="39">
        <v>42</v>
      </c>
      <c r="G73" s="39">
        <v>21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20</v>
      </c>
    </row>
    <row r="78" ht="12.75">
      <c r="F78" s="8" t="s">
        <v>71</v>
      </c>
    </row>
    <row r="80" ht="12.75">
      <c r="F80" s="8" t="s">
        <v>21</v>
      </c>
    </row>
    <row r="81" ht="12.75">
      <c r="F81" s="1" t="s">
        <v>22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73</v>
      </c>
      <c r="B84" s="5"/>
      <c r="C84" s="5"/>
      <c r="D84" s="126">
        <v>314</v>
      </c>
      <c r="E84" s="127">
        <v>66</v>
      </c>
      <c r="F84" s="127">
        <v>29</v>
      </c>
      <c r="G84" s="127">
        <v>9</v>
      </c>
      <c r="H84" s="36">
        <f aca="true" t="shared" si="11" ref="H84:H89">SUM(E84:G84)</f>
        <v>104</v>
      </c>
      <c r="I84" s="79">
        <f aca="true" t="shared" si="12" ref="I84:I91">SUM(D84:G84)</f>
        <v>418</v>
      </c>
    </row>
    <row r="85" spans="1:9" ht="12.75">
      <c r="A85" s="52" t="s">
        <v>74</v>
      </c>
      <c r="B85" s="5"/>
      <c r="C85" s="5"/>
      <c r="D85" s="128">
        <v>1321</v>
      </c>
      <c r="E85" s="127">
        <v>67</v>
      </c>
      <c r="F85" s="127">
        <v>30</v>
      </c>
      <c r="G85" s="127">
        <v>6</v>
      </c>
      <c r="H85" s="36">
        <f t="shared" si="11"/>
        <v>103</v>
      </c>
      <c r="I85" s="79">
        <f t="shared" si="12"/>
        <v>1424</v>
      </c>
    </row>
    <row r="86" spans="1:9" ht="12.75">
      <c r="A86" s="52" t="s">
        <v>23</v>
      </c>
      <c r="B86" s="5"/>
      <c r="C86" s="5"/>
      <c r="D86" s="34">
        <v>24858</v>
      </c>
      <c r="E86" s="125">
        <v>1408</v>
      </c>
      <c r="F86" s="34">
        <v>628</v>
      </c>
      <c r="G86" s="35">
        <v>27</v>
      </c>
      <c r="H86" s="33">
        <f t="shared" si="11"/>
        <v>2063</v>
      </c>
      <c r="I86" s="80">
        <f t="shared" si="12"/>
        <v>26921</v>
      </c>
    </row>
    <row r="87" spans="1:9" ht="12.75">
      <c r="A87" s="52" t="s">
        <v>24</v>
      </c>
      <c r="B87" s="5"/>
      <c r="C87" s="5"/>
      <c r="D87" s="34">
        <v>23394</v>
      </c>
      <c r="E87" s="125">
        <v>1223</v>
      </c>
      <c r="F87" s="34">
        <v>592</v>
      </c>
      <c r="G87" s="35">
        <v>20</v>
      </c>
      <c r="H87" s="33">
        <f t="shared" si="11"/>
        <v>1835</v>
      </c>
      <c r="I87" s="80">
        <f t="shared" si="12"/>
        <v>25229</v>
      </c>
    </row>
    <row r="88" spans="1:9" ht="12.75">
      <c r="A88" s="52" t="s">
        <v>55</v>
      </c>
      <c r="B88" s="5"/>
      <c r="C88" s="5"/>
      <c r="D88" s="33">
        <v>1063</v>
      </c>
      <c r="E88" s="33">
        <v>169</v>
      </c>
      <c r="F88" s="33">
        <v>65</v>
      </c>
      <c r="G88" s="33">
        <v>5</v>
      </c>
      <c r="H88" s="33">
        <f t="shared" si="11"/>
        <v>239</v>
      </c>
      <c r="I88" s="80">
        <f t="shared" si="12"/>
        <v>1302</v>
      </c>
    </row>
    <row r="89" spans="1:9" ht="12.75">
      <c r="A89" s="52" t="s">
        <v>56</v>
      </c>
      <c r="B89" s="5"/>
      <c r="C89" s="5"/>
      <c r="D89" s="36">
        <v>1261</v>
      </c>
      <c r="E89" s="36">
        <v>196</v>
      </c>
      <c r="F89" s="36">
        <v>92</v>
      </c>
      <c r="G89" s="36">
        <v>5</v>
      </c>
      <c r="H89" s="36">
        <f t="shared" si="11"/>
        <v>293</v>
      </c>
      <c r="I89" s="79">
        <f t="shared" si="12"/>
        <v>1554</v>
      </c>
    </row>
    <row r="90" spans="1:9" ht="12.75">
      <c r="A90" s="52" t="s">
        <v>25</v>
      </c>
      <c r="B90" s="5"/>
      <c r="C90" s="5"/>
      <c r="D90" s="36">
        <v>1549</v>
      </c>
      <c r="E90" s="36">
        <v>95</v>
      </c>
      <c r="F90" s="36">
        <v>87</v>
      </c>
      <c r="G90" s="36">
        <v>5</v>
      </c>
      <c r="H90" s="36">
        <f>SUM(E91:G91)</f>
        <v>712</v>
      </c>
      <c r="I90" s="79">
        <f t="shared" si="12"/>
        <v>1736</v>
      </c>
    </row>
    <row r="91" spans="1:9" ht="12.75">
      <c r="A91" s="52" t="s">
        <v>26</v>
      </c>
      <c r="B91" s="5"/>
      <c r="C91" s="5"/>
      <c r="D91" s="36">
        <v>4191</v>
      </c>
      <c r="E91" s="36">
        <v>371</v>
      </c>
      <c r="F91" s="36">
        <v>330</v>
      </c>
      <c r="G91" s="36">
        <v>11</v>
      </c>
      <c r="H91" s="36">
        <f>SUM(E90:G90)</f>
        <v>187</v>
      </c>
      <c r="I91" s="79">
        <f t="shared" si="12"/>
        <v>4903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27</v>
      </c>
      <c r="B93" s="19"/>
      <c r="C93" s="20"/>
      <c r="D93" s="29">
        <f aca="true" t="shared" si="13" ref="D93:G94">D84+D86+D88+D90</f>
        <v>27784</v>
      </c>
      <c r="E93" s="29">
        <f t="shared" si="13"/>
        <v>1738</v>
      </c>
      <c r="F93" s="29">
        <f t="shared" si="13"/>
        <v>809</v>
      </c>
      <c r="G93" s="112">
        <f t="shared" si="13"/>
        <v>46</v>
      </c>
      <c r="H93" s="29">
        <f>+SUM(E93:G93)</f>
        <v>2593</v>
      </c>
      <c r="I93" s="113">
        <f>+SUM(D93:G93)</f>
        <v>30377</v>
      </c>
    </row>
    <row r="94" spans="1:9" ht="13.5" thickBot="1">
      <c r="A94" s="57" t="s">
        <v>28</v>
      </c>
      <c r="B94" s="82"/>
      <c r="C94" s="83"/>
      <c r="D94" s="84">
        <f t="shared" si="13"/>
        <v>30167</v>
      </c>
      <c r="E94" s="84">
        <f t="shared" si="13"/>
        <v>1857</v>
      </c>
      <c r="F94" s="84">
        <f t="shared" si="13"/>
        <v>1044</v>
      </c>
      <c r="G94" s="110">
        <f t="shared" si="13"/>
        <v>42</v>
      </c>
      <c r="H94" s="84">
        <f>+SUM(E94:G94)</f>
        <v>2943</v>
      </c>
      <c r="I94" s="111">
        <f>+SUM(D94:G94)</f>
        <v>33110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ht="12.75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31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ht="12.75">
      <c r="A102" s="55" t="s">
        <v>32</v>
      </c>
      <c r="B102" s="5"/>
      <c r="C102" s="5"/>
      <c r="D102" s="5"/>
      <c r="E102" s="5"/>
      <c r="F102" s="42"/>
      <c r="G102" s="34">
        <v>18973</v>
      </c>
      <c r="H102" s="118">
        <v>13968</v>
      </c>
      <c r="I102" s="56">
        <f>SUM(G102:H102)</f>
        <v>32941</v>
      </c>
    </row>
    <row r="103" spans="1:9" ht="12.75">
      <c r="A103" s="55" t="s">
        <v>33</v>
      </c>
      <c r="B103" s="5"/>
      <c r="C103" s="5"/>
      <c r="D103" s="5"/>
      <c r="E103" s="5"/>
      <c r="F103" s="42"/>
      <c r="G103" s="34">
        <v>62019</v>
      </c>
      <c r="H103" s="118">
        <v>54197</v>
      </c>
      <c r="I103" s="56">
        <f>SUM(G103:H103)</f>
        <v>116216</v>
      </c>
    </row>
    <row r="104" spans="1:9" ht="12.75">
      <c r="A104" s="55" t="s">
        <v>34</v>
      </c>
      <c r="B104" s="5"/>
      <c r="C104" s="5"/>
      <c r="D104" s="5"/>
      <c r="E104" s="5"/>
      <c r="F104" s="42"/>
      <c r="G104" s="43">
        <f>G102/G103</f>
        <v>0.305922378625905</v>
      </c>
      <c r="H104" s="40">
        <f>H102/H103</f>
        <v>0.25772644242301235</v>
      </c>
      <c r="I104" s="89">
        <f>I102/I103</f>
        <v>0.2834463412955187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37</v>
      </c>
      <c r="B106" s="5"/>
      <c r="C106" s="5"/>
      <c r="D106" s="5"/>
      <c r="E106" s="5"/>
      <c r="F106" s="44"/>
      <c r="G106" s="119">
        <v>86.74</v>
      </c>
      <c r="H106" s="120">
        <v>72.2778</v>
      </c>
      <c r="I106" s="91">
        <f>SUM(G106:H106)</f>
        <v>159.0178</v>
      </c>
    </row>
    <row r="107" spans="1:9" ht="12.75">
      <c r="A107" s="55" t="s">
        <v>38</v>
      </c>
      <c r="B107" s="5"/>
      <c r="C107" s="5"/>
      <c r="D107" s="5"/>
      <c r="E107" s="5"/>
      <c r="F107" s="44"/>
      <c r="G107" s="119">
        <v>271.29</v>
      </c>
      <c r="H107" s="120">
        <v>274.2421</v>
      </c>
      <c r="I107" s="91">
        <f>SUM(G107:H107)</f>
        <v>545.5321</v>
      </c>
    </row>
    <row r="108" spans="1:9" ht="13.5" thickBot="1">
      <c r="A108" s="92" t="s">
        <v>39</v>
      </c>
      <c r="B108" s="93"/>
      <c r="C108" s="93"/>
      <c r="D108" s="93"/>
      <c r="E108" s="93"/>
      <c r="F108" s="94"/>
      <c r="G108" s="95">
        <f>G106/G107</f>
        <v>0.31973165247521096</v>
      </c>
      <c r="H108" s="96">
        <f>H106/H107</f>
        <v>0.26355472044591255</v>
      </c>
      <c r="I108" s="97">
        <f>I106/I107</f>
        <v>0.29149118814456565</v>
      </c>
    </row>
    <row r="109" spans="6:7" ht="12.75">
      <c r="F109" s="1" t="s">
        <v>40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ht="12.75">
      <c r="A112" s="134" t="s">
        <v>42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43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75</v>
      </c>
      <c r="F115" s="14" t="s">
        <v>35</v>
      </c>
      <c r="G115" s="14" t="s">
        <v>57</v>
      </c>
      <c r="H115" s="14" t="s">
        <v>36</v>
      </c>
      <c r="I115" s="98" t="s">
        <v>10</v>
      </c>
    </row>
    <row r="116" spans="1:9" ht="12.75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46</v>
      </c>
      <c r="B118" s="5"/>
      <c r="C118" s="5"/>
      <c r="D118" s="6"/>
      <c r="E118" s="114">
        <v>27</v>
      </c>
      <c r="F118" s="115">
        <v>56</v>
      </c>
      <c r="G118" s="114">
        <v>5</v>
      </c>
      <c r="H118" s="114">
        <v>63</v>
      </c>
      <c r="I118" s="104">
        <f>SUM(E118:H118)</f>
        <v>151</v>
      </c>
    </row>
    <row r="119" spans="1:9" ht="13.5" thickBot="1">
      <c r="A119" s="99" t="s">
        <v>47</v>
      </c>
      <c r="B119" s="93"/>
      <c r="C119" s="93"/>
      <c r="D119" s="100"/>
      <c r="E119" s="116">
        <v>28.2</v>
      </c>
      <c r="F119" s="117">
        <v>111.54</v>
      </c>
      <c r="G119" s="116">
        <v>5.8</v>
      </c>
      <c r="H119" s="129">
        <v>57.6</v>
      </c>
      <c r="I119" s="105">
        <f>SUM(E119:H119)</f>
        <v>203.14000000000001</v>
      </c>
    </row>
    <row r="120" ht="12.75">
      <c r="F120" s="15"/>
    </row>
    <row r="121" spans="1:6" ht="12.75">
      <c r="A121" s="7" t="s">
        <v>48</v>
      </c>
      <c r="F121" s="15"/>
    </row>
    <row r="122" ht="13.5" customHeight="1">
      <c r="A122" s="7"/>
    </row>
    <row r="123" ht="14.25" customHeight="1">
      <c r="A123" s="15" t="s">
        <v>49</v>
      </c>
    </row>
    <row r="124" ht="12.75">
      <c r="A124" s="7" t="s">
        <v>58</v>
      </c>
    </row>
    <row r="125" ht="12.75">
      <c r="A125" s="15" t="s">
        <v>66</v>
      </c>
    </row>
    <row r="126" ht="12.75">
      <c r="A126" s="15" t="s">
        <v>59</v>
      </c>
    </row>
    <row r="128" ht="12.75">
      <c r="A128" t="s">
        <v>50</v>
      </c>
    </row>
    <row r="129" ht="12.75">
      <c r="A129" t="s">
        <v>69</v>
      </c>
    </row>
    <row r="130" ht="12.75">
      <c r="A130" t="s">
        <v>70</v>
      </c>
    </row>
    <row r="132" ht="12.75">
      <c r="A132" t="s">
        <v>51</v>
      </c>
    </row>
    <row r="133" ht="12.75">
      <c r="A133" t="s">
        <v>67</v>
      </c>
    </row>
    <row r="134" ht="12.75">
      <c r="A134" t="s">
        <v>60</v>
      </c>
    </row>
    <row r="136" ht="12.75">
      <c r="A136" t="s">
        <v>52</v>
      </c>
    </row>
    <row r="137" ht="12.75">
      <c r="A137" t="s">
        <v>68</v>
      </c>
    </row>
    <row r="138" ht="12.75">
      <c r="A138" t="s">
        <v>53</v>
      </c>
    </row>
    <row r="140" spans="1:9" ht="12.75">
      <c r="A140" s="133" t="s">
        <v>65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61</v>
      </c>
    </row>
    <row r="143" ht="12.75">
      <c r="A143" t="s">
        <v>62</v>
      </c>
    </row>
    <row r="144" ht="12.75">
      <c r="A144" t="s">
        <v>64</v>
      </c>
    </row>
    <row r="145" ht="12.75">
      <c r="A145" t="s">
        <v>63</v>
      </c>
    </row>
  </sheetData>
  <sheetProtection/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Julie A. McKenna</cp:lastModifiedBy>
  <cp:lastPrinted>2012-03-09T19:05:59Z</cp:lastPrinted>
  <dcterms:created xsi:type="dcterms:W3CDTF">2004-09-09T14:44:36Z</dcterms:created>
  <dcterms:modified xsi:type="dcterms:W3CDTF">2013-02-12T17:24:52Z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