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autoCompressPictures="0" defaultThemeVersion="124226"/>
  <xr:revisionPtr revIDLastSave="0" documentId="13_ncr:1_{A377785F-A152-4560-87DD-F953DE4F1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" i="1" l="1"/>
  <c r="J120" i="1"/>
  <c r="H10" i="1"/>
  <c r="H11" i="1"/>
  <c r="H12" i="1"/>
  <c r="H13" i="1"/>
  <c r="H14" i="1"/>
  <c r="H20" i="1"/>
  <c r="H21" i="1"/>
  <c r="H22" i="1"/>
  <c r="H23" i="1"/>
  <c r="H24" i="1"/>
  <c r="J118" i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G64" i="1" l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<sst xmlns="http://schemas.openxmlformats.org/spreadsheetml/2006/main" count="173" uniqueCount="84">
  <si>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</si>
  <si>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</si>
  <si>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</si>
  <si>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</si>
  <si>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</si>
  <si>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</si>
  <si>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</si>
  <si>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</si>
  <si>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</si>
  <si>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</si>
  <si>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</si>
  <si>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</si>
  <si>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</si>
  <si>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</si>
  <si>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</si>
  <si>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</si>
  <si>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</si>
  <si>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</si>
  <si>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</si>
  <si>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</si>
  <si>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</si>
  <si>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</si>
  <si>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</si>
  <si>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</si>
  <si>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</si>
  <si>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</si>
  <si>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</si>
  <si>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</si>
  <si>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</si>
  <si>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</si>
  <si>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</si>
  <si>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</si>
  <si>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</si>
  <si>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</si>
  <si>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</si>
  <si>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</si>
  <si>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</si>
  <si>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</si>
  <si>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</si>
  <si>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</si>
  <si>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</si>
  <si>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</si>
  <si>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</si>
  <si>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</si>
  <si>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</si>
  <si>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</si>
  <si>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</si>
  <si>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</si>
  <si>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</si>
  <si>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</si>
  <si>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</si>
  <si>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</si>
  <si>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</si>
  <si>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</si>
  <si>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</si>
  <si>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</si>
  <si>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</si>
  <si>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</si>
  <si>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</si>
  <si>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</si>
  <si>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</si>
  <si>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</si>
  <si>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</si>
  <si>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</si>
  <si>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</si>
  <si>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</si>
  <si>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</si>
  <si>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</si>
  <si>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</si>
  <si>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</si>
  <si>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</si>
  <si>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</si>
  <si>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</si>
  <si>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</si>
  <si>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</si>
  <si>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</si>
  <si>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</si>
  <si>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</si>
  <si>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</si>
  <si>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</si>
  <si>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</si>
  <si>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</si>
  <si>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</si>
  <si>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November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</si>
</sst>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13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43" fontId="10" fillId="0" borderId="1" xfId="1" applyFont="1" applyFill="1" applyBorder="1" applyAlignment="1">
      <alignment horizontal="right" vertical="top" wrapText="1"/>
    </xf>
    <xf numFmtId="43" fontId="2" fillId="0" borderId="4" xfId="1" applyFont="1" applyFill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9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3" fillId="0" borderId="15" xfId="0" applyFont="1" applyBorder="1"/>
    <xf numFmtId="1" fontId="7" fillId="0" borderId="16" xfId="0" applyNumberFormat="1" applyFont="1" applyBorder="1"/>
    <xf numFmtId="3" fontId="2" fillId="0" borderId="0" xfId="0" applyNumberFormat="1" applyFont="1"/>
    <xf numFmtId="43" fontId="10" fillId="0" borderId="1" xfId="1" applyFont="1" applyBorder="1" applyAlignment="1">
      <alignment horizontal="right"/>
    </xf>
    <xf numFmtId="4" fontId="0" fillId="0" borderId="0" xfId="0" applyNumberFormat="1"/>
    <xf numFmtId="3" fontId="9" fillId="0" borderId="0" xfId="0" applyNumberFormat="1" applyFont="1"/>
    <xf numFmtId="4" fontId="2" fillId="0" borderId="0" xfId="0" applyNumberFormat="1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topLeftCell="A4" zoomScaleNormal="100" workbookViewId="0">
      <selection activeCell="L10" sqref="L10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7" x14ac:dyDescent="0.2">
      <c r="K1" s="75"/>
    </row>
    <row r="2" spans="1:17" x14ac:dyDescent="0.2">
      <c r="F2" s="4" t="s">
        <v>16</v>
      </c>
      <c r="J2" s="80"/>
      <c r="K2" s="80"/>
      <c r="L2" s="80"/>
    </row>
    <row r="3" spans="1:17" x14ac:dyDescent="0.2">
      <c r="F3" s="4" t="s">
        <v>17</v>
      </c>
      <c r="I3" s="81"/>
      <c r="K3" s="80"/>
    </row>
    <row r="4" spans="1:17" x14ac:dyDescent="0.2">
      <c r="F4" s="4" t="s">
        <v>83</v>
      </c>
      <c r="H4" s="75"/>
      <c r="I4" s="81"/>
      <c r="J4" s="80"/>
      <c r="K4" s="80"/>
    </row>
    <row r="5" spans="1:17" x14ac:dyDescent="0.2">
      <c r="F5" s="76"/>
      <c r="H5" s="75"/>
      <c r="I5" s="75"/>
      <c r="J5" s="75"/>
    </row>
    <row r="6" spans="1:17" x14ac:dyDescent="0.2">
      <c r="E6" s="56"/>
      <c r="F6" s="56" t="s">
        <v>18</v>
      </c>
      <c r="O6" s="80"/>
      <c r="P6" s="80"/>
      <c r="Q6" s="80"/>
    </row>
    <row r="7" spans="1:17" ht="13.5" thickBot="1" x14ac:dyDescent="0.25">
      <c r="O7" s="80"/>
      <c r="P7" s="80"/>
      <c r="Q7" s="80"/>
    </row>
    <row r="8" spans="1:17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7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  <c r="L9" s="80"/>
      <c r="M9" s="80"/>
      <c r="N9" s="80"/>
    </row>
    <row r="10" spans="1:17" x14ac:dyDescent="0.2">
      <c r="A10" s="22" t="s">
        <v>12</v>
      </c>
      <c r="B10" s="1"/>
      <c r="C10" s="78"/>
      <c r="D10" s="103">
        <v>16159</v>
      </c>
      <c r="E10" s="103">
        <v>9173</v>
      </c>
      <c r="F10" s="103">
        <v>3875</v>
      </c>
      <c r="G10" s="103">
        <v>105</v>
      </c>
      <c r="H10" s="103">
        <f>SUM(E10:G10)</f>
        <v>13153</v>
      </c>
      <c r="I10" s="104">
        <f>SUM(D10:G10)</f>
        <v>29312</v>
      </c>
      <c r="K10" s="124"/>
      <c r="L10" s="80"/>
      <c r="M10" s="80"/>
      <c r="N10" s="80"/>
    </row>
    <row r="11" spans="1:17" s="46" customFormat="1" x14ac:dyDescent="0.2">
      <c r="A11" s="22" t="s">
        <v>27</v>
      </c>
      <c r="B11" s="45"/>
      <c r="C11" s="45"/>
      <c r="D11" s="90">
        <v>182123</v>
      </c>
      <c r="E11" s="90">
        <v>34105</v>
      </c>
      <c r="F11" s="90">
        <v>14997</v>
      </c>
      <c r="G11" s="105">
        <v>497</v>
      </c>
      <c r="H11" s="103">
        <f>SUM(E11:G11)</f>
        <v>49599</v>
      </c>
      <c r="I11" s="104">
        <f>SUM(D11:G11)</f>
        <v>231722</v>
      </c>
      <c r="K11" s="124"/>
      <c r="L11" s="124"/>
      <c r="M11" s="124"/>
      <c r="N11" s="124"/>
    </row>
    <row r="12" spans="1:17" x14ac:dyDescent="0.2">
      <c r="A12" s="22" t="s">
        <v>64</v>
      </c>
      <c r="B12" s="1"/>
      <c r="C12" s="1"/>
      <c r="D12" s="103">
        <v>13641</v>
      </c>
      <c r="E12" s="103">
        <v>8138</v>
      </c>
      <c r="F12" s="103">
        <v>3412</v>
      </c>
      <c r="G12" s="103">
        <v>0</v>
      </c>
      <c r="H12" s="103">
        <f t="shared" ref="H12:H14" si="0">SUM(E12:G12)</f>
        <v>11550</v>
      </c>
      <c r="I12" s="104">
        <f>SUM(D12:G12)</f>
        <v>25191</v>
      </c>
      <c r="K12" s="124"/>
      <c r="L12" s="124"/>
      <c r="M12" s="124"/>
      <c r="N12" s="124"/>
      <c r="O12" s="124"/>
      <c r="P12" s="124"/>
      <c r="Q12" s="124"/>
    </row>
    <row r="13" spans="1:17" x14ac:dyDescent="0.2">
      <c r="A13" s="22" t="s">
        <v>28</v>
      </c>
      <c r="B13" s="1"/>
      <c r="C13" s="1"/>
      <c r="D13" s="103">
        <v>66731</v>
      </c>
      <c r="E13" s="103">
        <v>9492</v>
      </c>
      <c r="F13" s="103">
        <v>9611</v>
      </c>
      <c r="G13" s="103">
        <v>437</v>
      </c>
      <c r="H13" s="103">
        <f t="shared" si="0"/>
        <v>19540</v>
      </c>
      <c r="I13" s="104">
        <f>SUM(D13:G13)</f>
        <v>86271</v>
      </c>
      <c r="K13" s="124"/>
      <c r="L13" s="124"/>
      <c r="M13" s="124"/>
      <c r="N13" s="124"/>
      <c r="O13" s="124"/>
      <c r="P13" s="124"/>
      <c r="Q13" s="124"/>
    </row>
    <row r="14" spans="1:17" x14ac:dyDescent="0.2">
      <c r="A14" s="22" t="s">
        <v>74</v>
      </c>
      <c r="B14" s="1"/>
      <c r="C14" s="2"/>
      <c r="D14" s="103">
        <v>2236</v>
      </c>
      <c r="E14" s="103">
        <v>229</v>
      </c>
      <c r="F14" s="103">
        <v>115</v>
      </c>
      <c r="G14" s="103">
        <v>1</v>
      </c>
      <c r="H14" s="103">
        <f t="shared" si="0"/>
        <v>345</v>
      </c>
      <c r="I14" s="104">
        <f>SUM(D14:G14)</f>
        <v>2581</v>
      </c>
      <c r="K14" s="124"/>
      <c r="L14" s="124"/>
      <c r="M14" s="80"/>
      <c r="N14" s="124"/>
    </row>
    <row r="15" spans="1:17" ht="13.5" thickBot="1" x14ac:dyDescent="0.25">
      <c r="A15" s="23" t="s">
        <v>26</v>
      </c>
      <c r="B15" s="24"/>
      <c r="C15" s="25"/>
      <c r="D15" s="106">
        <f>SUM(D10:D14)</f>
        <v>280890</v>
      </c>
      <c r="E15" s="106">
        <f>SUM(E10:E14)</f>
        <v>61137</v>
      </c>
      <c r="F15" s="106">
        <f>SUM(F10:F14)</f>
        <v>32010</v>
      </c>
      <c r="G15" s="106">
        <f>SUM(G10:G14)</f>
        <v>1040</v>
      </c>
      <c r="H15" s="107">
        <f t="shared" ref="H15:I15" si="1">SUM(H10:H14)</f>
        <v>94187</v>
      </c>
      <c r="I15" s="108">
        <f t="shared" si="1"/>
        <v>375077</v>
      </c>
      <c r="K15" s="124"/>
      <c r="M15" s="80"/>
    </row>
    <row r="16" spans="1:17" x14ac:dyDescent="0.2">
      <c r="D16" s="109"/>
      <c r="E16" s="109"/>
      <c r="F16" s="109"/>
      <c r="G16" s="109"/>
      <c r="K16" s="80"/>
      <c r="L16" s="80"/>
      <c r="M16" s="80"/>
      <c r="N16" s="80"/>
    </row>
    <row r="17" spans="1:19" ht="13.5" thickBot="1" x14ac:dyDescent="0.25">
      <c r="D17" s="109"/>
      <c r="E17" s="109"/>
      <c r="F17" s="109"/>
      <c r="G17" s="109"/>
      <c r="M17" s="80"/>
      <c r="N17" s="80"/>
      <c r="O17" s="80"/>
    </row>
    <row r="18" spans="1:19" x14ac:dyDescent="0.2">
      <c r="A18" s="49"/>
      <c r="B18" s="17"/>
      <c r="C18" s="17"/>
      <c r="D18" s="110"/>
      <c r="E18" s="110"/>
      <c r="F18" s="111" t="s">
        <v>29</v>
      </c>
      <c r="G18" s="110"/>
      <c r="H18" s="59"/>
      <c r="I18" s="57"/>
      <c r="M18" s="80"/>
    </row>
    <row r="19" spans="1:19" x14ac:dyDescent="0.2">
      <c r="A19" s="20" t="s">
        <v>20</v>
      </c>
      <c r="B19" s="9"/>
      <c r="C19" s="10"/>
      <c r="D19" s="112" t="s">
        <v>21</v>
      </c>
      <c r="E19" s="112" t="s">
        <v>22</v>
      </c>
      <c r="F19" s="112" t="s">
        <v>23</v>
      </c>
      <c r="G19" s="112" t="s">
        <v>24</v>
      </c>
      <c r="H19" s="11" t="s">
        <v>25</v>
      </c>
      <c r="I19" s="21" t="s">
        <v>26</v>
      </c>
      <c r="M19" s="80"/>
    </row>
    <row r="20" spans="1:19" x14ac:dyDescent="0.2">
      <c r="A20" s="22" t="s">
        <v>12</v>
      </c>
      <c r="B20" s="1"/>
      <c r="C20" s="1"/>
      <c r="D20" s="103">
        <v>259809</v>
      </c>
      <c r="E20" s="103">
        <v>30823</v>
      </c>
      <c r="F20" s="103">
        <v>6307</v>
      </c>
      <c r="G20" s="103">
        <v>106</v>
      </c>
      <c r="H20" s="103">
        <f>SUM(E20:G20)</f>
        <v>37236</v>
      </c>
      <c r="I20" s="104">
        <f>SUM(D20:G20)</f>
        <v>297045</v>
      </c>
      <c r="M20" s="80"/>
    </row>
    <row r="21" spans="1:19" s="46" customFormat="1" x14ac:dyDescent="0.2">
      <c r="A21" s="22" t="s">
        <v>30</v>
      </c>
      <c r="B21" s="45"/>
      <c r="C21" s="45"/>
      <c r="D21" s="90">
        <v>1215564</v>
      </c>
      <c r="E21" s="90">
        <v>107912</v>
      </c>
      <c r="F21" s="90">
        <v>24690</v>
      </c>
      <c r="G21" s="90">
        <v>533</v>
      </c>
      <c r="H21" s="103">
        <f t="shared" ref="H21:H23" si="2">SUM(E21:G21)</f>
        <v>133135</v>
      </c>
      <c r="I21" s="104">
        <f>SUM(D21:G21)</f>
        <v>1348699</v>
      </c>
      <c r="L21"/>
      <c r="M21" s="127"/>
      <c r="N21" s="127"/>
      <c r="O21" s="127"/>
      <c r="Q21"/>
      <c r="R21"/>
      <c r="S21"/>
    </row>
    <row r="22" spans="1:19" x14ac:dyDescent="0.2">
      <c r="A22" s="22" t="s">
        <v>64</v>
      </c>
      <c r="B22" s="1"/>
      <c r="C22" s="1"/>
      <c r="D22" s="103">
        <v>185934</v>
      </c>
      <c r="E22" s="103">
        <v>27085</v>
      </c>
      <c r="F22" s="103">
        <v>6708</v>
      </c>
      <c r="G22" s="103">
        <v>0</v>
      </c>
      <c r="H22" s="103">
        <f t="shared" si="2"/>
        <v>33793</v>
      </c>
      <c r="I22" s="104">
        <f>SUM(D22:G22)</f>
        <v>219727</v>
      </c>
    </row>
    <row r="23" spans="1:19" x14ac:dyDescent="0.2">
      <c r="A23" s="22" t="s">
        <v>28</v>
      </c>
      <c r="B23" s="1"/>
      <c r="C23" s="1"/>
      <c r="D23" s="103">
        <v>553333</v>
      </c>
      <c r="E23" s="103">
        <v>31994</v>
      </c>
      <c r="F23" s="103">
        <v>18500</v>
      </c>
      <c r="G23" s="103">
        <v>531</v>
      </c>
      <c r="H23" s="103">
        <f t="shared" si="2"/>
        <v>51025</v>
      </c>
      <c r="I23" s="104">
        <f>SUM(D23:G23)</f>
        <v>604358</v>
      </c>
    </row>
    <row r="24" spans="1:19" x14ac:dyDescent="0.2">
      <c r="A24" s="22" t="s">
        <v>74</v>
      </c>
      <c r="B24" s="1"/>
      <c r="C24" s="2"/>
      <c r="D24" s="83">
        <v>161128</v>
      </c>
      <c r="E24" s="83">
        <v>12204</v>
      </c>
      <c r="F24" s="83">
        <v>3357</v>
      </c>
      <c r="G24" s="83">
        <v>10</v>
      </c>
      <c r="H24" s="103">
        <f>SUM(E24:G24)</f>
        <v>15571</v>
      </c>
      <c r="I24" s="104">
        <f>SUM(D24:G24)</f>
        <v>176699</v>
      </c>
    </row>
    <row r="25" spans="1:19" ht="13.5" thickBot="1" x14ac:dyDescent="0.25">
      <c r="A25" s="23" t="s">
        <v>26</v>
      </c>
      <c r="B25" s="24"/>
      <c r="C25" s="25"/>
      <c r="D25" s="107">
        <f>SUM(D20:D24)</f>
        <v>2375768</v>
      </c>
      <c r="E25" s="107">
        <f>SUM(E20:E24)</f>
        <v>210018</v>
      </c>
      <c r="F25" s="107">
        <f>SUM(F20:F24)</f>
        <v>59562</v>
      </c>
      <c r="G25" s="107">
        <f>SUM(G20:G24)</f>
        <v>1180</v>
      </c>
      <c r="H25" s="107">
        <f t="shared" ref="H25:I25" si="3">SUM(H20:H24)</f>
        <v>270760</v>
      </c>
      <c r="I25" s="108">
        <f t="shared" si="3"/>
        <v>2646528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3">
        <f t="shared" ref="D30:G31" si="4">D10/D20</f>
        <v>6.2195689910665146E-2</v>
      </c>
      <c r="E30" s="113">
        <f t="shared" si="4"/>
        <v>0.29760243973656036</v>
      </c>
      <c r="F30" s="113">
        <f t="shared" si="4"/>
        <v>0.61439670207705721</v>
      </c>
      <c r="G30" s="113">
        <f t="shared" si="4"/>
        <v>0.99056603773584906</v>
      </c>
      <c r="H30" s="113">
        <f t="shared" ref="H30" si="5">H10/H20</f>
        <v>0.35323343001396496</v>
      </c>
      <c r="I30" s="114">
        <f>I10/I20</f>
        <v>9.8678651382787114E-2</v>
      </c>
    </row>
    <row r="31" spans="1:19" x14ac:dyDescent="0.2">
      <c r="A31" s="22" t="s">
        <v>30</v>
      </c>
      <c r="B31" s="1"/>
      <c r="C31" s="2"/>
      <c r="D31" s="113">
        <f t="shared" si="4"/>
        <v>0.14982592442685042</v>
      </c>
      <c r="E31" s="113">
        <f t="shared" si="4"/>
        <v>0.31604455482244792</v>
      </c>
      <c r="F31" s="113">
        <f t="shared" si="4"/>
        <v>0.60741190765492103</v>
      </c>
      <c r="G31" s="113">
        <f t="shared" si="4"/>
        <v>0.93245778611632268</v>
      </c>
      <c r="H31" s="113">
        <f t="shared" ref="D31:I34" si="6">H11/H21</f>
        <v>0.37254666316145268</v>
      </c>
      <c r="I31" s="114">
        <f t="shared" si="6"/>
        <v>0.17181150130607348</v>
      </c>
      <c r="J31" s="75"/>
    </row>
    <row r="32" spans="1:19" x14ac:dyDescent="0.2">
      <c r="A32" s="22" t="s">
        <v>64</v>
      </c>
      <c r="B32" s="1"/>
      <c r="C32" s="2"/>
      <c r="D32" s="113">
        <f>D12/D22</f>
        <v>7.3364742327922811E-2</v>
      </c>
      <c r="E32" s="113">
        <f t="shared" si="6"/>
        <v>0.30046151006091931</v>
      </c>
      <c r="F32" s="113">
        <f>F12/F22</f>
        <v>0.50864639236732256</v>
      </c>
      <c r="G32" s="113" t="e">
        <f t="shared" si="6"/>
        <v>#DIV/0!</v>
      </c>
      <c r="H32" s="113">
        <f t="shared" si="6"/>
        <v>0.34178676057171603</v>
      </c>
      <c r="I32" s="114">
        <f t="shared" si="6"/>
        <v>0.11464681172545932</v>
      </c>
    </row>
    <row r="33" spans="1:21" x14ac:dyDescent="0.2">
      <c r="A33" s="22" t="s">
        <v>28</v>
      </c>
      <c r="B33" s="1"/>
      <c r="C33" s="2"/>
      <c r="D33" s="113">
        <f t="shared" si="6"/>
        <v>0.12059826542064182</v>
      </c>
      <c r="E33" s="113">
        <f t="shared" si="6"/>
        <v>0.29668062761767833</v>
      </c>
      <c r="F33" s="113">
        <f t="shared" si="6"/>
        <v>0.51951351351351349</v>
      </c>
      <c r="G33" s="113">
        <f t="shared" si="6"/>
        <v>0.82297551789077217</v>
      </c>
      <c r="H33" s="113">
        <f t="shared" si="6"/>
        <v>0.38294953454189123</v>
      </c>
      <c r="I33" s="114">
        <f t="shared" si="6"/>
        <v>0.14274817244083804</v>
      </c>
    </row>
    <row r="34" spans="1:21" x14ac:dyDescent="0.2">
      <c r="A34" s="22" t="s">
        <v>74</v>
      </c>
      <c r="B34" s="1"/>
      <c r="C34" s="2"/>
      <c r="D34" s="113">
        <f>D14/D24</f>
        <v>1.3877165979842112E-2</v>
      </c>
      <c r="E34" s="113">
        <f>E14/E24</f>
        <v>1.8764339560799738E-2</v>
      </c>
      <c r="F34" s="113">
        <f>F14/F24</f>
        <v>3.4256776884122729E-2</v>
      </c>
      <c r="G34" s="113">
        <f>G14/G24</f>
        <v>0.1</v>
      </c>
      <c r="H34" s="113">
        <f t="shared" si="6"/>
        <v>2.2156573116691284E-2</v>
      </c>
      <c r="I34" s="114">
        <f t="shared" si="6"/>
        <v>1.4606760649466042E-2</v>
      </c>
    </row>
    <row r="35" spans="1:21" ht="13.5" thickBot="1" x14ac:dyDescent="0.25">
      <c r="A35" s="23" t="s">
        <v>26</v>
      </c>
      <c r="B35" s="24"/>
      <c r="C35" s="25"/>
      <c r="D35" s="115">
        <f t="shared" ref="D35:I35" si="7">D15/D25</f>
        <v>0.11823124143434881</v>
      </c>
      <c r="E35" s="115">
        <f t="shared" si="7"/>
        <v>0.29110361968974086</v>
      </c>
      <c r="F35" s="115">
        <f t="shared" si="7"/>
        <v>0.53742318928175681</v>
      </c>
      <c r="G35" s="115">
        <f t="shared" si="7"/>
        <v>0.88135593220338981</v>
      </c>
      <c r="H35" s="115">
        <f t="shared" si="7"/>
        <v>0.34786157482641455</v>
      </c>
      <c r="I35" s="116">
        <f t="shared" si="7"/>
        <v>0.14172417597697815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25</v>
      </c>
      <c r="I39" s="118" t="s">
        <v>26</v>
      </c>
    </row>
    <row r="40" spans="1:21" x14ac:dyDescent="0.2">
      <c r="A40" s="22" t="s">
        <v>12</v>
      </c>
      <c r="B40" s="5"/>
      <c r="C40" s="5"/>
      <c r="D40" s="103">
        <v>49.3</v>
      </c>
      <c r="E40" s="103">
        <v>18.399999999999999</v>
      </c>
      <c r="F40" s="103">
        <v>235.2</v>
      </c>
      <c r="G40" s="103">
        <v>185.2</v>
      </c>
      <c r="H40" s="103">
        <f>SUM(E40:G40)</f>
        <v>438.79999999999995</v>
      </c>
      <c r="I40" s="104">
        <f>SUM(D40:G40)</f>
        <v>488.09999999999997</v>
      </c>
    </row>
    <row r="41" spans="1:21" s="46" customFormat="1" x14ac:dyDescent="0.2">
      <c r="A41" s="27" t="s">
        <v>30</v>
      </c>
      <c r="B41" s="47"/>
      <c r="C41" s="47"/>
      <c r="D41" s="90">
        <v>529.87</v>
      </c>
      <c r="E41" s="90">
        <v>90.77</v>
      </c>
      <c r="F41" s="90">
        <v>1140.57</v>
      </c>
      <c r="G41" s="119">
        <v>1079.3499999999999</v>
      </c>
      <c r="H41" s="103">
        <f t="shared" ref="H41:H44" si="8">SUM(E41:G41)</f>
        <v>2310.6899999999996</v>
      </c>
      <c r="I41" s="104">
        <f>SUM(D41:G41)</f>
        <v>2840.56</v>
      </c>
      <c r="K41" s="126"/>
      <c r="L41" s="75"/>
      <c r="M41" s="128"/>
      <c r="N41" s="128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3">
        <v>41.1</v>
      </c>
      <c r="E42" s="103">
        <v>20.9</v>
      </c>
      <c r="F42" s="103">
        <v>253.2</v>
      </c>
      <c r="G42" s="103">
        <v>0</v>
      </c>
      <c r="H42" s="103">
        <f t="shared" si="8"/>
        <v>274.09999999999997</v>
      </c>
      <c r="I42" s="104">
        <f>SUM(D42:G42)</f>
        <v>315.2</v>
      </c>
      <c r="M42" s="126"/>
      <c r="N42" s="126"/>
      <c r="O42" s="126"/>
      <c r="P42" s="126"/>
    </row>
    <row r="43" spans="1:21" x14ac:dyDescent="0.2">
      <c r="A43" s="27" t="s">
        <v>28</v>
      </c>
      <c r="B43" s="5"/>
      <c r="C43" s="5"/>
      <c r="D43" s="103">
        <v>191.7</v>
      </c>
      <c r="E43" s="103">
        <v>22.2</v>
      </c>
      <c r="F43" s="103">
        <v>624.9</v>
      </c>
      <c r="G43" s="103">
        <v>547</v>
      </c>
      <c r="H43" s="103">
        <f t="shared" si="8"/>
        <v>1194.0999999999999</v>
      </c>
      <c r="I43" s="104">
        <f>SUM(D43:G43)</f>
        <v>1385.8</v>
      </c>
      <c r="M43" s="126"/>
      <c r="O43" s="126"/>
      <c r="P43" s="126"/>
    </row>
    <row r="44" spans="1:21" x14ac:dyDescent="0.2">
      <c r="A44" s="22" t="s">
        <v>74</v>
      </c>
      <c r="B44" s="5"/>
      <c r="C44" s="6"/>
      <c r="D44" s="83">
        <v>6.5</v>
      </c>
      <c r="E44" s="83">
        <v>0.7</v>
      </c>
      <c r="F44" s="83">
        <v>5.6</v>
      </c>
      <c r="G44" s="83">
        <v>0.5</v>
      </c>
      <c r="H44" s="103">
        <f t="shared" si="8"/>
        <v>6.8</v>
      </c>
      <c r="I44" s="104">
        <f>SUM(D44:G44)</f>
        <v>13.3</v>
      </c>
      <c r="O44" s="126"/>
      <c r="P44" s="126"/>
    </row>
    <row r="45" spans="1:21" ht="13.5" thickBot="1" x14ac:dyDescent="0.25">
      <c r="A45" s="28" t="s">
        <v>26</v>
      </c>
      <c r="B45" s="29"/>
      <c r="C45" s="30"/>
      <c r="D45" s="107">
        <f t="shared" ref="D45:I45" si="9">SUM(D40:D44)</f>
        <v>818.47</v>
      </c>
      <c r="E45" s="107">
        <f t="shared" si="9"/>
        <v>152.96999999999997</v>
      </c>
      <c r="F45" s="107">
        <f t="shared" si="9"/>
        <v>2259.4699999999998</v>
      </c>
      <c r="G45" s="107">
        <f t="shared" si="9"/>
        <v>1812.05</v>
      </c>
      <c r="H45" s="107">
        <f t="shared" si="9"/>
        <v>4224.49</v>
      </c>
      <c r="I45" s="108">
        <f t="shared" si="9"/>
        <v>5042.96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21" x14ac:dyDescent="0.2">
      <c r="A49" s="26" t="s">
        <v>20</v>
      </c>
      <c r="B49" s="14"/>
      <c r="C49" s="15"/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25</v>
      </c>
      <c r="I49" s="118" t="s">
        <v>26</v>
      </c>
    </row>
    <row r="50" spans="1:21" x14ac:dyDescent="0.2">
      <c r="A50" s="22" t="s">
        <v>12</v>
      </c>
      <c r="B50" s="5"/>
      <c r="C50" s="5"/>
      <c r="D50" s="103">
        <v>830</v>
      </c>
      <c r="E50" s="103">
        <v>57.7</v>
      </c>
      <c r="F50" s="103">
        <v>309.39999999999998</v>
      </c>
      <c r="G50" s="87">
        <v>195.2</v>
      </c>
      <c r="H50" s="103">
        <f>SUM(E50:G50)</f>
        <v>562.29999999999995</v>
      </c>
      <c r="I50" s="58">
        <f>SUM(D50:G50)</f>
        <v>1392.3</v>
      </c>
    </row>
    <row r="51" spans="1:21" s="46" customFormat="1" x14ac:dyDescent="0.2">
      <c r="A51" s="27" t="s">
        <v>30</v>
      </c>
      <c r="B51" s="47"/>
      <c r="C51" s="47"/>
      <c r="D51" s="90">
        <v>3382.53</v>
      </c>
      <c r="E51" s="90">
        <v>306.33</v>
      </c>
      <c r="F51" s="90">
        <v>1551.17</v>
      </c>
      <c r="G51" s="90">
        <v>1112.76</v>
      </c>
      <c r="H51" s="103">
        <f t="shared" ref="H51:H54" si="10">SUM(E51:G51)</f>
        <v>2970.26</v>
      </c>
      <c r="I51" s="58">
        <f>SUM(D51:G51)</f>
        <v>6352.7900000000009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515.6</v>
      </c>
      <c r="E52" s="90">
        <v>57</v>
      </c>
      <c r="F52" s="90">
        <v>309.7</v>
      </c>
      <c r="G52" s="90">
        <v>0</v>
      </c>
      <c r="H52" s="103">
        <f t="shared" si="10"/>
        <v>366.7</v>
      </c>
      <c r="I52" s="58">
        <f>SUM(D52:G52)</f>
        <v>882.3</v>
      </c>
    </row>
    <row r="53" spans="1:21" x14ac:dyDescent="0.2">
      <c r="A53" s="27" t="s">
        <v>28</v>
      </c>
      <c r="B53" s="5"/>
      <c r="C53" s="5"/>
      <c r="D53" s="103">
        <v>1562</v>
      </c>
      <c r="E53" s="103">
        <v>69.599999999999994</v>
      </c>
      <c r="F53" s="103">
        <v>842.1</v>
      </c>
      <c r="G53" s="103">
        <v>596.20000000000005</v>
      </c>
      <c r="H53" s="103">
        <f t="shared" si="10"/>
        <v>1507.9</v>
      </c>
      <c r="I53" s="58">
        <f>SUM(D53:G53)</f>
        <v>3069.8999999999996</v>
      </c>
    </row>
    <row r="54" spans="1:21" x14ac:dyDescent="0.2">
      <c r="A54" s="22" t="s">
        <v>74</v>
      </c>
      <c r="B54" s="5"/>
      <c r="C54" s="6"/>
      <c r="D54" s="83">
        <v>484.1</v>
      </c>
      <c r="E54" s="83">
        <v>30.2</v>
      </c>
      <c r="F54" s="83">
        <v>141.6</v>
      </c>
      <c r="G54" s="83">
        <v>25.2</v>
      </c>
      <c r="H54" s="103">
        <f t="shared" si="10"/>
        <v>196.99999999999997</v>
      </c>
      <c r="I54" s="58">
        <f>SUM(D54:G54)</f>
        <v>681.10000000000014</v>
      </c>
    </row>
    <row r="55" spans="1:21" ht="13.5" thickBot="1" x14ac:dyDescent="0.25">
      <c r="A55" s="28" t="s">
        <v>26</v>
      </c>
      <c r="B55" s="29"/>
      <c r="C55" s="30"/>
      <c r="D55" s="107">
        <f t="shared" ref="D55:I55" si="11">SUM(D50:D54)</f>
        <v>6774.2300000000014</v>
      </c>
      <c r="E55" s="107">
        <f t="shared" si="11"/>
        <v>520.83000000000004</v>
      </c>
      <c r="F55" s="107">
        <f t="shared" si="11"/>
        <v>3153.97</v>
      </c>
      <c r="G55" s="107">
        <f t="shared" si="11"/>
        <v>1929.3600000000001</v>
      </c>
      <c r="H55" s="107">
        <f t="shared" si="11"/>
        <v>5604.16</v>
      </c>
      <c r="I55" s="108">
        <f t="shared" si="11"/>
        <v>12378.390000000001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25</v>
      </c>
      <c r="I59" s="118" t="s">
        <v>26</v>
      </c>
    </row>
    <row r="60" spans="1:21" x14ac:dyDescent="0.2">
      <c r="A60" s="22" t="s">
        <v>12</v>
      </c>
      <c r="B60" s="1"/>
      <c r="C60" s="2"/>
      <c r="D60" s="113">
        <f>D40/D50</f>
        <v>5.9397590361445783E-2</v>
      </c>
      <c r="E60" s="113">
        <f t="shared" ref="E60:I60" si="12">E40/E50</f>
        <v>0.3188908145580589</v>
      </c>
      <c r="F60" s="113">
        <f t="shared" si="12"/>
        <v>0.76018099547511309</v>
      </c>
      <c r="G60" s="113">
        <f t="shared" si="12"/>
        <v>0.94877049180327866</v>
      </c>
      <c r="H60" s="113">
        <f t="shared" si="12"/>
        <v>0.78036635248088204</v>
      </c>
      <c r="I60" s="114">
        <f t="shared" si="12"/>
        <v>0.35057099762982113</v>
      </c>
    </row>
    <row r="61" spans="1:21" x14ac:dyDescent="0.2">
      <c r="A61" s="27" t="s">
        <v>30</v>
      </c>
      <c r="B61" s="1"/>
      <c r="C61" s="2"/>
      <c r="D61" s="113">
        <f>D41/D51</f>
        <v>0.15664901715579757</v>
      </c>
      <c r="E61" s="113">
        <f>E41/E51</f>
        <v>0.29631443214833675</v>
      </c>
      <c r="F61" s="113">
        <f>F41/F51</f>
        <v>0.73529658257960118</v>
      </c>
      <c r="G61" s="113">
        <f>G41/G51</f>
        <v>0.96997555627448862</v>
      </c>
      <c r="H61" s="113">
        <f>H41/H51</f>
        <v>0.77794199834357913</v>
      </c>
      <c r="I61" s="114">
        <f t="shared" ref="H61:I64" si="13">I41/I51</f>
        <v>0.4471358253617701</v>
      </c>
      <c r="J61" s="75"/>
    </row>
    <row r="62" spans="1:21" x14ac:dyDescent="0.2">
      <c r="A62" s="27" t="s">
        <v>64</v>
      </c>
      <c r="B62" s="1"/>
      <c r="C62" s="2"/>
      <c r="D62" s="113">
        <f>D42/D52</f>
        <v>7.9712955779674161E-2</v>
      </c>
      <c r="E62" s="113">
        <f t="shared" ref="D62:G64" si="14">E42/E52</f>
        <v>0.36666666666666664</v>
      </c>
      <c r="F62" s="113">
        <f t="shared" si="14"/>
        <v>0.81756538585728122</v>
      </c>
      <c r="G62" s="113" t="e">
        <f>G42/G52</f>
        <v>#DIV/0!</v>
      </c>
      <c r="H62" s="113">
        <f>H42/H52</f>
        <v>0.74747750204526853</v>
      </c>
      <c r="I62" s="114">
        <f t="shared" si="13"/>
        <v>0.35724810155275982</v>
      </c>
    </row>
    <row r="63" spans="1:21" x14ac:dyDescent="0.2">
      <c r="A63" s="27" t="s">
        <v>28</v>
      </c>
      <c r="B63" s="1"/>
      <c r="C63" s="2"/>
      <c r="D63" s="113">
        <f t="shared" si="14"/>
        <v>0.12272727272727273</v>
      </c>
      <c r="E63" s="113">
        <f t="shared" si="14"/>
        <v>0.31896551724137934</v>
      </c>
      <c r="F63" s="113">
        <f t="shared" si="14"/>
        <v>0.74207338795867472</v>
      </c>
      <c r="G63" s="113">
        <f t="shared" si="14"/>
        <v>0.91747735659174767</v>
      </c>
      <c r="H63" s="113">
        <f t="shared" si="13"/>
        <v>0.79189601432455725</v>
      </c>
      <c r="I63" s="114">
        <f t="shared" si="13"/>
        <v>0.45141535554904072</v>
      </c>
    </row>
    <row r="64" spans="1:21" x14ac:dyDescent="0.2">
      <c r="A64" s="22" t="s">
        <v>74</v>
      </c>
      <c r="B64" s="1"/>
      <c r="C64" s="2"/>
      <c r="D64" s="113">
        <f t="shared" si="14"/>
        <v>1.3426977897128692E-2</v>
      </c>
      <c r="E64" s="113">
        <f t="shared" si="14"/>
        <v>2.3178807947019868E-2</v>
      </c>
      <c r="F64" s="113">
        <f t="shared" si="14"/>
        <v>3.9548022598870053E-2</v>
      </c>
      <c r="G64" s="113">
        <f t="shared" si="14"/>
        <v>1.984126984126984E-2</v>
      </c>
      <c r="H64" s="113">
        <f t="shared" si="13"/>
        <v>3.4517766497461931E-2</v>
      </c>
      <c r="I64" s="114">
        <f t="shared" si="13"/>
        <v>1.9527235354573482E-2</v>
      </c>
    </row>
    <row r="65" spans="1:15" ht="13.5" thickBot="1" x14ac:dyDescent="0.25">
      <c r="A65" s="28" t="s">
        <v>26</v>
      </c>
      <c r="B65" s="24"/>
      <c r="C65" s="25"/>
      <c r="D65" s="115">
        <f t="shared" ref="D65:I65" si="15">D45/D55</f>
        <v>0.12082111177211283</v>
      </c>
      <c r="E65" s="115">
        <f t="shared" si="15"/>
        <v>0.29370427970739005</v>
      </c>
      <c r="F65" s="115">
        <f t="shared" si="15"/>
        <v>0.71638918569295207</v>
      </c>
      <c r="G65" s="115">
        <f t="shared" si="15"/>
        <v>0.93919745407803612</v>
      </c>
      <c r="H65" s="115">
        <f t="shared" si="15"/>
        <v>0.75381323873693828</v>
      </c>
      <c r="I65" s="116">
        <f t="shared" si="15"/>
        <v>0.40740031619620964</v>
      </c>
    </row>
    <row r="66" spans="1:15" x14ac:dyDescent="0.2">
      <c r="A66" s="51"/>
      <c r="D66" s="120"/>
      <c r="E66" s="120"/>
      <c r="F66" s="120"/>
      <c r="G66" s="120"/>
      <c r="H66" s="120"/>
      <c r="I66" s="120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7" t="s">
        <v>21</v>
      </c>
      <c r="E69" s="117" t="s">
        <v>22</v>
      </c>
      <c r="F69" s="117" t="s">
        <v>23</v>
      </c>
      <c r="G69" s="121" t="s">
        <v>24</v>
      </c>
      <c r="H69" s="117" t="s">
        <v>25</v>
      </c>
      <c r="I69" s="118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43</v>
      </c>
      <c r="F70" s="89">
        <v>39</v>
      </c>
      <c r="G70" s="89">
        <v>15</v>
      </c>
      <c r="H70" s="71">
        <f>SUM(E70:G70)</f>
        <v>97</v>
      </c>
      <c r="I70" s="65">
        <f>SUM(D70:G70)</f>
        <v>138</v>
      </c>
    </row>
    <row r="71" spans="1:15" s="46" customFormat="1" x14ac:dyDescent="0.2">
      <c r="A71" s="27" t="s">
        <v>30</v>
      </c>
      <c r="B71" s="45"/>
      <c r="C71" s="45"/>
      <c r="D71" s="105">
        <v>61</v>
      </c>
      <c r="E71" s="105">
        <v>66</v>
      </c>
      <c r="F71" s="105">
        <v>53</v>
      </c>
      <c r="G71" s="105">
        <v>19</v>
      </c>
      <c r="H71" s="71">
        <f t="shared" ref="H71:H74" si="16">SUM(E71:G71)</f>
        <v>138</v>
      </c>
      <c r="I71" s="65">
        <f t="shared" ref="I71:I74" si="17">SUM(D71:G71)</f>
        <v>199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48</v>
      </c>
      <c r="E72" s="89">
        <v>48</v>
      </c>
      <c r="F72" s="89">
        <v>42</v>
      </c>
      <c r="G72" s="89">
        <v>0</v>
      </c>
      <c r="H72" s="71">
        <f t="shared" si="16"/>
        <v>90</v>
      </c>
      <c r="I72" s="65">
        <f t="shared" si="17"/>
        <v>138</v>
      </c>
    </row>
    <row r="73" spans="1:15" x14ac:dyDescent="0.2">
      <c r="A73" s="27" t="s">
        <v>28</v>
      </c>
      <c r="B73" s="1"/>
      <c r="C73" s="1"/>
      <c r="D73" s="89">
        <v>58</v>
      </c>
      <c r="E73" s="89">
        <v>60</v>
      </c>
      <c r="F73" s="89">
        <v>57</v>
      </c>
      <c r="G73" s="89">
        <v>24</v>
      </c>
      <c r="H73" s="71">
        <f t="shared" si="16"/>
        <v>141</v>
      </c>
      <c r="I73" s="65">
        <f t="shared" si="17"/>
        <v>199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3</v>
      </c>
      <c r="G74" s="60">
        <v>1</v>
      </c>
      <c r="H74" s="71">
        <f t="shared" si="16"/>
        <v>7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2">
        <f>SUM(D70:D74)</f>
        <v>215</v>
      </c>
      <c r="E75" s="122">
        <f>SUM(E70:E74)</f>
        <v>220</v>
      </c>
      <c r="F75" s="122">
        <f>SUM(F70:F74)</f>
        <v>194</v>
      </c>
      <c r="G75" s="122">
        <f>SUM(G70:G74)</f>
        <v>59</v>
      </c>
      <c r="H75" s="122">
        <f t="shared" ref="H75:I75" si="18">SUM(H70:H74)</f>
        <v>473</v>
      </c>
      <c r="I75" s="123">
        <f t="shared" si="18"/>
        <v>688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188</v>
      </c>
      <c r="E84" s="60">
        <v>32</v>
      </c>
      <c r="F84" s="60">
        <v>21</v>
      </c>
      <c r="G84" s="60">
        <v>0</v>
      </c>
      <c r="H84" s="83">
        <f>SUM(E84:G84)</f>
        <v>53</v>
      </c>
      <c r="I84" s="58">
        <f>D84+E84+F84+G84</f>
        <v>241</v>
      </c>
      <c r="J84" s="79"/>
    </row>
    <row r="85" spans="1:16" x14ac:dyDescent="0.2">
      <c r="A85" s="22" t="s">
        <v>14</v>
      </c>
      <c r="B85" s="1"/>
      <c r="C85" s="1"/>
      <c r="D85" s="83">
        <v>506</v>
      </c>
      <c r="E85" s="60">
        <v>532</v>
      </c>
      <c r="F85" s="60">
        <v>199</v>
      </c>
      <c r="G85" s="60">
        <v>4</v>
      </c>
      <c r="H85" s="83">
        <f t="shared" ref="H85:H93" si="19">SUM(E85:G85)</f>
        <v>735</v>
      </c>
      <c r="I85" s="58">
        <f t="shared" ref="I85:I93" si="20">D85+E85+F85+G85</f>
        <v>1241</v>
      </c>
      <c r="K85" s="80"/>
    </row>
    <row r="86" spans="1:16" s="46" customFormat="1" x14ac:dyDescent="0.2">
      <c r="A86" s="22" t="s">
        <v>39</v>
      </c>
      <c r="B86" s="45"/>
      <c r="C86" s="45"/>
      <c r="D86" s="84">
        <v>5596</v>
      </c>
      <c r="E86" s="85">
        <v>489</v>
      </c>
      <c r="F86" s="84">
        <v>304</v>
      </c>
      <c r="G86" s="86">
        <v>10</v>
      </c>
      <c r="H86" s="83">
        <f t="shared" si="19"/>
        <v>803</v>
      </c>
      <c r="I86" s="58">
        <f t="shared" si="20"/>
        <v>6399</v>
      </c>
      <c r="K86" s="124"/>
      <c r="L86" s="75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3822</v>
      </c>
      <c r="E87" s="85">
        <v>463</v>
      </c>
      <c r="F87" s="84">
        <v>246</v>
      </c>
      <c r="G87" s="86">
        <v>8</v>
      </c>
      <c r="H87" s="83">
        <f t="shared" si="19"/>
        <v>717</v>
      </c>
      <c r="I87" s="58">
        <f t="shared" si="20"/>
        <v>4539</v>
      </c>
      <c r="K87" s="75"/>
      <c r="L87"/>
      <c r="M87"/>
      <c r="N87"/>
      <c r="O87"/>
      <c r="P87"/>
    </row>
    <row r="88" spans="1:16" x14ac:dyDescent="0.2">
      <c r="A88" s="22" t="s">
        <v>65</v>
      </c>
      <c r="B88" s="1"/>
      <c r="C88" s="1"/>
      <c r="D88" s="84">
        <v>445</v>
      </c>
      <c r="E88" s="85">
        <v>40</v>
      </c>
      <c r="F88" s="84">
        <v>20</v>
      </c>
      <c r="G88" s="86">
        <v>0</v>
      </c>
      <c r="H88" s="83">
        <f>SUM(E88:G88)</f>
        <v>60</v>
      </c>
      <c r="I88" s="58">
        <f>D88+E88+F88+G88</f>
        <v>505</v>
      </c>
      <c r="L88" s="80"/>
    </row>
    <row r="89" spans="1:16" x14ac:dyDescent="0.2">
      <c r="A89" s="22" t="s">
        <v>66</v>
      </c>
      <c r="B89" s="1"/>
      <c r="C89" s="1"/>
      <c r="D89" s="84">
        <v>414</v>
      </c>
      <c r="E89" s="85">
        <v>44</v>
      </c>
      <c r="F89" s="84">
        <v>43</v>
      </c>
      <c r="G89" s="86">
        <v>0</v>
      </c>
      <c r="H89" s="83">
        <f>SUM(E89:G89)</f>
        <v>87</v>
      </c>
      <c r="I89" s="58">
        <f>D89+E89+F89+G89</f>
        <v>501</v>
      </c>
      <c r="L89" s="80"/>
    </row>
    <row r="90" spans="1:16" x14ac:dyDescent="0.2">
      <c r="A90" s="22" t="s">
        <v>41</v>
      </c>
      <c r="B90" s="1"/>
      <c r="C90" s="1"/>
      <c r="D90" s="83">
        <v>1050</v>
      </c>
      <c r="E90" s="83">
        <v>49</v>
      </c>
      <c r="F90" s="83">
        <v>44</v>
      </c>
      <c r="G90" s="83">
        <v>0</v>
      </c>
      <c r="H90" s="83">
        <f t="shared" si="19"/>
        <v>93</v>
      </c>
      <c r="I90" s="58">
        <f t="shared" si="20"/>
        <v>1143</v>
      </c>
    </row>
    <row r="91" spans="1:16" x14ac:dyDescent="0.2">
      <c r="A91" s="22" t="s">
        <v>42</v>
      </c>
      <c r="B91" s="1"/>
      <c r="C91" s="1"/>
      <c r="D91" s="83">
        <v>2190</v>
      </c>
      <c r="E91" s="83">
        <v>239</v>
      </c>
      <c r="F91" s="83">
        <v>130</v>
      </c>
      <c r="G91" s="83">
        <v>3</v>
      </c>
      <c r="H91" s="83">
        <f t="shared" si="19"/>
        <v>372</v>
      </c>
      <c r="I91" s="58">
        <f t="shared" si="20"/>
        <v>2562</v>
      </c>
    </row>
    <row r="92" spans="1:16" x14ac:dyDescent="0.2">
      <c r="A92" s="22" t="s">
        <v>75</v>
      </c>
      <c r="B92" s="1"/>
      <c r="C92" s="1"/>
      <c r="D92" s="87">
        <v>81</v>
      </c>
      <c r="E92" s="87">
        <v>0</v>
      </c>
      <c r="F92" s="87">
        <v>0</v>
      </c>
      <c r="G92" s="87">
        <v>0</v>
      </c>
      <c r="H92" s="83">
        <f t="shared" si="19"/>
        <v>0</v>
      </c>
      <c r="I92" s="58">
        <f t="shared" si="20"/>
        <v>81</v>
      </c>
    </row>
    <row r="93" spans="1:16" x14ac:dyDescent="0.2">
      <c r="A93" s="22" t="s">
        <v>76</v>
      </c>
      <c r="B93" s="1"/>
      <c r="C93" s="2"/>
      <c r="D93" s="87">
        <v>25</v>
      </c>
      <c r="E93" s="87">
        <v>0</v>
      </c>
      <c r="F93" s="87">
        <v>2</v>
      </c>
      <c r="G93" s="87">
        <v>0</v>
      </c>
      <c r="H93" s="83">
        <f t="shared" si="19"/>
        <v>2</v>
      </c>
      <c r="I93" s="58">
        <f t="shared" si="20"/>
        <v>27</v>
      </c>
    </row>
    <row r="94" spans="1:16" x14ac:dyDescent="0.2">
      <c r="A94" s="36" t="s">
        <v>43</v>
      </c>
      <c r="B94" s="12"/>
      <c r="C94" s="13"/>
      <c r="D94" s="16">
        <f t="shared" ref="D94:G95" si="21">D84+D86+D88+D90+D92</f>
        <v>7360</v>
      </c>
      <c r="E94" s="16">
        <f t="shared" si="21"/>
        <v>610</v>
      </c>
      <c r="F94" s="16">
        <f t="shared" si="21"/>
        <v>389</v>
      </c>
      <c r="G94" s="16">
        <f t="shared" si="21"/>
        <v>10</v>
      </c>
      <c r="H94" s="16">
        <f t="shared" ref="H94" si="22">H84+H86+H88+H90+H92</f>
        <v>1009</v>
      </c>
      <c r="I94" s="16">
        <f>SUM(D94:H94)</f>
        <v>9378</v>
      </c>
    </row>
    <row r="95" spans="1:16" ht="13.5" thickBot="1" x14ac:dyDescent="0.25">
      <c r="A95" s="23" t="s">
        <v>44</v>
      </c>
      <c r="B95" s="37"/>
      <c r="C95" s="38"/>
      <c r="D95" s="39">
        <f t="shared" si="21"/>
        <v>6957</v>
      </c>
      <c r="E95" s="39">
        <f t="shared" si="21"/>
        <v>1278</v>
      </c>
      <c r="F95" s="39">
        <f t="shared" si="21"/>
        <v>620</v>
      </c>
      <c r="G95" s="39">
        <f t="shared" si="21"/>
        <v>15</v>
      </c>
      <c r="H95" s="39">
        <f t="shared" ref="H95" si="23">H85+H87+H89+H91+H93</f>
        <v>1913</v>
      </c>
      <c r="I95" s="44">
        <f>+SUM(D95:G95)</f>
        <v>8870</v>
      </c>
    </row>
    <row r="96" spans="1:16" x14ac:dyDescent="0.2">
      <c r="A96" s="53"/>
      <c r="I96" s="62"/>
    </row>
    <row r="97" spans="1:14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4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4" x14ac:dyDescent="0.2">
      <c r="A99" s="53"/>
      <c r="C99" t="s">
        <v>46</v>
      </c>
      <c r="I99" s="62"/>
    </row>
    <row r="100" spans="1:14" ht="12.75" customHeight="1" x14ac:dyDescent="0.2">
      <c r="A100" s="129" t="s">
        <v>47</v>
      </c>
      <c r="B100" s="130"/>
      <c r="C100" s="130"/>
      <c r="D100" s="130"/>
      <c r="E100" s="130"/>
      <c r="F100" s="130"/>
      <c r="G100" s="130"/>
      <c r="H100" s="130"/>
      <c r="I100" s="131"/>
    </row>
    <row r="101" spans="1:14" x14ac:dyDescent="0.2">
      <c r="A101" s="53"/>
      <c r="F101" s="56"/>
      <c r="I101" s="62"/>
    </row>
    <row r="102" spans="1:14" x14ac:dyDescent="0.2">
      <c r="A102" s="53"/>
      <c r="G102" s="88" t="s">
        <v>2</v>
      </c>
      <c r="H102" s="60" t="s">
        <v>3</v>
      </c>
      <c r="I102" s="65" t="s">
        <v>26</v>
      </c>
    </row>
    <row r="103" spans="1:14" x14ac:dyDescent="0.2">
      <c r="A103" s="50" t="s">
        <v>48</v>
      </c>
      <c r="B103" s="1"/>
      <c r="C103" s="1"/>
      <c r="D103" s="66"/>
      <c r="E103" s="66"/>
      <c r="F103" s="89"/>
      <c r="G103" s="125">
        <v>11414</v>
      </c>
      <c r="H103" s="91">
        <v>7255</v>
      </c>
      <c r="I103" s="58">
        <f>SUM(G103:H103)</f>
        <v>18669</v>
      </c>
      <c r="K103" s="80"/>
      <c r="M103" s="80"/>
      <c r="N103" s="80"/>
    </row>
    <row r="104" spans="1:14" x14ac:dyDescent="0.2">
      <c r="A104" s="50" t="s">
        <v>0</v>
      </c>
      <c r="B104" s="1"/>
      <c r="C104" s="1"/>
      <c r="D104" s="66"/>
      <c r="E104" s="66"/>
      <c r="F104" s="89"/>
      <c r="G104" s="125">
        <v>57946</v>
      </c>
      <c r="H104" s="91">
        <v>52718</v>
      </c>
      <c r="I104" s="58">
        <f>SUM(G104:H104)</f>
        <v>110664</v>
      </c>
      <c r="K104" s="80"/>
      <c r="L104" s="80"/>
      <c r="M104" s="80"/>
      <c r="N104" s="80"/>
    </row>
    <row r="105" spans="1:14" ht="12.75" customHeight="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0.19697649535774686</v>
      </c>
      <c r="H105" s="93">
        <f>H103/H104</f>
        <v>0.13761902955347319</v>
      </c>
      <c r="I105" s="67">
        <f>I103/I104</f>
        <v>0.16869984818911299</v>
      </c>
      <c r="L105" s="80"/>
    </row>
    <row r="106" spans="1:14" ht="13.5" customHeight="1" x14ac:dyDescent="0.2">
      <c r="A106" s="53"/>
      <c r="I106" s="62"/>
    </row>
    <row r="107" spans="1:14" ht="12.75" customHeight="1" x14ac:dyDescent="0.2">
      <c r="A107" s="50" t="s">
        <v>4</v>
      </c>
      <c r="B107" s="1"/>
      <c r="C107" s="1"/>
      <c r="D107" s="66"/>
      <c r="E107" s="66"/>
      <c r="F107" s="89"/>
      <c r="G107" s="94">
        <v>41.3</v>
      </c>
      <c r="H107" s="95">
        <v>31.136900000000001</v>
      </c>
      <c r="I107" s="68">
        <f>SUM(G107:H107)</f>
        <v>72.436899999999994</v>
      </c>
    </row>
    <row r="108" spans="1:14" ht="13.5" customHeight="1" x14ac:dyDescent="0.2">
      <c r="A108" s="50" t="s">
        <v>5</v>
      </c>
      <c r="B108" s="1"/>
      <c r="C108" s="1"/>
      <c r="D108" s="66"/>
      <c r="E108" s="66"/>
      <c r="F108" s="89"/>
      <c r="G108" s="94">
        <v>212.97</v>
      </c>
      <c r="H108" s="95">
        <v>233.94529999999997</v>
      </c>
      <c r="I108" s="68">
        <f>SUM(G108:H108)</f>
        <v>446.9153</v>
      </c>
    </row>
    <row r="109" spans="1:14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0.19392402685824292</v>
      </c>
      <c r="H109" s="98">
        <f>H107/H108</f>
        <v>0.13309478754221607</v>
      </c>
      <c r="I109" s="70">
        <f>I107/I108</f>
        <v>0.16208194259628164</v>
      </c>
    </row>
    <row r="110" spans="1:14" x14ac:dyDescent="0.2">
      <c r="F110" s="56" t="s">
        <v>7</v>
      </c>
    </row>
    <row r="111" spans="1:14" ht="13.5" thickBot="1" x14ac:dyDescent="0.25"/>
    <row r="112" spans="1:14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7" x14ac:dyDescent="0.2">
      <c r="A113" s="132" t="s">
        <v>53</v>
      </c>
      <c r="B113" s="133"/>
      <c r="C113" s="133"/>
      <c r="D113" s="133"/>
      <c r="E113" s="133"/>
      <c r="F113" s="133"/>
      <c r="G113" s="133"/>
      <c r="H113" s="133"/>
      <c r="I113" s="134"/>
    </row>
    <row r="114" spans="1:17" ht="12.75" customHeight="1" x14ac:dyDescent="0.2">
      <c r="A114" s="132" t="s">
        <v>54</v>
      </c>
      <c r="B114" s="133"/>
      <c r="C114" s="133"/>
      <c r="D114" s="133"/>
      <c r="E114" s="133"/>
      <c r="F114" s="133"/>
      <c r="G114" s="133"/>
      <c r="H114" s="133"/>
      <c r="I114" s="134"/>
    </row>
    <row r="115" spans="1:17" ht="13.5" customHeight="1" x14ac:dyDescent="0.2">
      <c r="A115" s="53"/>
      <c r="I115" s="62"/>
    </row>
    <row r="116" spans="1:17" ht="13.5" customHeight="1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</row>
    <row r="117" spans="1:17" ht="12.75" customHeight="1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7" ht="13.5" customHeight="1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7" ht="12.75" customHeight="1" x14ac:dyDescent="0.2">
      <c r="A119" s="22" t="s">
        <v>57</v>
      </c>
      <c r="B119" s="1"/>
      <c r="C119" s="1"/>
      <c r="D119" s="71"/>
      <c r="E119" s="72">
        <v>9</v>
      </c>
      <c r="F119" s="99">
        <v>36</v>
      </c>
      <c r="G119" s="72">
        <v>0</v>
      </c>
      <c r="H119" s="72">
        <v>94</v>
      </c>
      <c r="I119" s="99">
        <v>10</v>
      </c>
      <c r="J119" s="73">
        <f>SUM(E119:I119)</f>
        <v>149</v>
      </c>
    </row>
    <row r="120" spans="1:17" ht="13.5" customHeight="1" thickBot="1" x14ac:dyDescent="0.25">
      <c r="A120" s="42" t="s">
        <v>58</v>
      </c>
      <c r="B120" s="40"/>
      <c r="C120" s="40"/>
      <c r="D120" s="74"/>
      <c r="E120" s="100">
        <v>9.9</v>
      </c>
      <c r="F120" s="101">
        <v>33.409999999999997</v>
      </c>
      <c r="G120" s="100">
        <v>0</v>
      </c>
      <c r="H120" s="100">
        <v>49.2</v>
      </c>
      <c r="I120" s="101">
        <v>25.3</v>
      </c>
      <c r="J120" s="102">
        <f>SUM(E120:I120)</f>
        <v>117.80999999999999</v>
      </c>
      <c r="Q120" s="80"/>
    </row>
    <row r="121" spans="1:17" ht="12.75" customHeight="1" x14ac:dyDescent="0.2"/>
    <row r="122" spans="1:17" ht="13.5" customHeight="1" x14ac:dyDescent="0.2">
      <c r="A122" s="3" t="s">
        <v>59</v>
      </c>
    </row>
    <row r="123" spans="1:17" ht="13.5" customHeight="1" x14ac:dyDescent="0.2">
      <c r="A123" s="3"/>
    </row>
    <row r="124" spans="1:17" ht="15" customHeight="1" x14ac:dyDescent="0.2">
      <c r="A124" s="48" t="s">
        <v>60</v>
      </c>
    </row>
    <row r="125" spans="1:17" x14ac:dyDescent="0.2">
      <c r="A125" s="3" t="s">
        <v>8</v>
      </c>
    </row>
    <row r="126" spans="1:17" x14ac:dyDescent="0.2">
      <c r="A126" s="48" t="s">
        <v>49</v>
      </c>
    </row>
    <row r="128" spans="1:17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2025-01-15T21:48:54Z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