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autoCompressPictures="0" defaultThemeVersion="124226"/>
  <xr:revisionPtr revIDLastSave="0" documentId="13_ncr:1_{51E05BBB-61B9-4489-B9CB-617BA9BB0129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<sst xmlns="http://schemas.openxmlformats.org/spreadsheetml/2006/main" count="174" uniqueCount="85">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</sst>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O14" sqref="O14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16</v>
      </c>
    </row>
    <row r="3" spans="1:12" x14ac:dyDescent="0.2">
      <c r="F3" s="4" t="s">
        <v>17</v>
      </c>
    </row>
    <row r="4" spans="1:12" x14ac:dyDescent="0.2">
      <c r="F4" s="4" t="s">
        <v>84</v>
      </c>
      <c r="H4" s="119" t="s">
        <v>78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18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">
      <c r="A10" s="146" t="s">
        <v>12</v>
      </c>
      <c r="B10" s="1"/>
      <c r="C10" s="130"/>
      <c r="D10" s="114">
        <v>16903</v>
      </c>
      <c r="E10" s="114">
        <v>8176</v>
      </c>
      <c r="F10" s="114">
        <v>3757</v>
      </c>
      <c r="G10" s="114">
        <v>97</v>
      </c>
      <c r="H10" s="74">
        <f>SUM(E10:G10)</f>
        <v>12030</v>
      </c>
      <c r="I10" s="75">
        <f>SUM(D10:G10)</f>
        <v>28933</v>
      </c>
    </row>
    <row r="11" spans="1:12" s="56" customFormat="1" x14ac:dyDescent="0.2">
      <c r="A11" s="146" t="s">
        <v>27</v>
      </c>
      <c r="B11" s="55"/>
      <c r="C11" s="55"/>
      <c r="D11" s="76">
        <v>197697</v>
      </c>
      <c r="E11" s="76">
        <v>32964</v>
      </c>
      <c r="F11" s="76">
        <v>15502</v>
      </c>
      <c r="G11" s="77">
        <v>495</v>
      </c>
      <c r="H11" s="74">
        <f>SUM(E11:G11)</f>
        <v>48961</v>
      </c>
      <c r="I11" s="75">
        <f>SUM(D11:G11)</f>
        <v>246658</v>
      </c>
    </row>
    <row r="12" spans="1:12" x14ac:dyDescent="0.2">
      <c r="A12" s="146" t="s">
        <v>64</v>
      </c>
      <c r="B12" s="1"/>
      <c r="C12" s="1"/>
      <c r="D12" s="114">
        <v>14671</v>
      </c>
      <c r="E12" s="114">
        <v>8069</v>
      </c>
      <c r="F12" s="114">
        <v>3327</v>
      </c>
      <c r="G12" s="114">
        <v>67</v>
      </c>
      <c r="H12" s="74">
        <f>SUM(E12:G12)</f>
        <v>11463</v>
      </c>
      <c r="I12" s="75">
        <f>SUM(D12:G12)</f>
        <v>26134</v>
      </c>
    </row>
    <row r="13" spans="1:12" ht="15.75" x14ac:dyDescent="0.25">
      <c r="A13" s="146" t="s">
        <v>28</v>
      </c>
      <c r="B13" s="1"/>
      <c r="C13" s="1"/>
      <c r="D13" s="114">
        <v>71630</v>
      </c>
      <c r="E13" s="114">
        <v>9325</v>
      </c>
      <c r="F13" s="114">
        <v>9677</v>
      </c>
      <c r="G13" s="114">
        <v>435</v>
      </c>
      <c r="H13" s="114">
        <f>SUM(E13:G13)</f>
        <v>19437</v>
      </c>
      <c r="I13" s="75">
        <f>SUM(D13:G13)</f>
        <v>91067</v>
      </c>
      <c r="L13" s="121"/>
    </row>
    <row r="14" spans="1:12" x14ac:dyDescent="0.2">
      <c r="A14" s="146" t="s">
        <v>74</v>
      </c>
      <c r="B14" s="1"/>
      <c r="C14" s="2"/>
      <c r="D14" s="114">
        <v>2657</v>
      </c>
      <c r="E14" s="114">
        <v>246</v>
      </c>
      <c r="F14" s="114">
        <v>109</v>
      </c>
      <c r="G14" s="114">
        <v>1</v>
      </c>
      <c r="H14" s="74">
        <f>SUM(E14:G14)</f>
        <v>356</v>
      </c>
      <c r="I14" s="75">
        <f>SUM(D14:G14)</f>
        <v>3013</v>
      </c>
    </row>
    <row r="15" spans="1:12" ht="13.5" thickBot="1" x14ac:dyDescent="0.25">
      <c r="A15" s="27" t="s">
        <v>26</v>
      </c>
      <c r="B15" s="28"/>
      <c r="C15" s="29"/>
      <c r="D15" s="115">
        <f>SUM(D10:D14)</f>
        <v>303558</v>
      </c>
      <c r="E15" s="115">
        <f t="shared" ref="E15:I15" si="0">SUM(E10:E14)</f>
        <v>58780</v>
      </c>
      <c r="F15" s="115">
        <f t="shared" si="0"/>
        <v>32372</v>
      </c>
      <c r="G15" s="115">
        <f t="shared" si="0"/>
        <v>1095</v>
      </c>
      <c r="H15" s="30">
        <f t="shared" si="0"/>
        <v>92247</v>
      </c>
      <c r="I15" s="31">
        <f t="shared" si="0"/>
        <v>395805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">
      <c r="A20" s="26" t="s">
        <v>12</v>
      </c>
      <c r="B20" s="1"/>
      <c r="C20" s="1"/>
      <c r="D20" s="74">
        <v>254168</v>
      </c>
      <c r="E20" s="74">
        <v>31035</v>
      </c>
      <c r="F20" s="74">
        <v>6356</v>
      </c>
      <c r="G20" s="74">
        <v>106</v>
      </c>
      <c r="H20" s="74">
        <f>SUM(E20:G20)</f>
        <v>37497</v>
      </c>
      <c r="I20" s="75">
        <f>SUM(D20:G20)</f>
        <v>291665</v>
      </c>
    </row>
    <row r="21" spans="1:10" s="56" customFormat="1" x14ac:dyDescent="0.2">
      <c r="A21" s="26" t="s">
        <v>30</v>
      </c>
      <c r="B21" s="55"/>
      <c r="C21" s="55"/>
      <c r="D21" s="129">
        <v>1211057</v>
      </c>
      <c r="E21" s="76">
        <v>107667</v>
      </c>
      <c r="F21" s="76">
        <v>25249</v>
      </c>
      <c r="G21" s="76">
        <v>525</v>
      </c>
      <c r="H21" s="74">
        <f>SUM(E21:G21)</f>
        <v>133441</v>
      </c>
      <c r="I21" s="75">
        <f>SUM(D21:G21)</f>
        <v>1344498</v>
      </c>
    </row>
    <row r="22" spans="1:10" x14ac:dyDescent="0.2">
      <c r="A22" s="26" t="s">
        <v>64</v>
      </c>
      <c r="B22" s="1"/>
      <c r="C22" s="1"/>
      <c r="D22" s="114">
        <v>185619</v>
      </c>
      <c r="E22" s="114">
        <v>27328</v>
      </c>
      <c r="F22" s="114">
        <v>6508</v>
      </c>
      <c r="G22" s="114">
        <v>68</v>
      </c>
      <c r="H22" s="74">
        <f>SUM(E22:G22)</f>
        <v>33904</v>
      </c>
      <c r="I22" s="75">
        <f>SUM(D22:G22)</f>
        <v>219523</v>
      </c>
    </row>
    <row r="23" spans="1:10" x14ac:dyDescent="0.2">
      <c r="A23" s="26" t="s">
        <v>28</v>
      </c>
      <c r="B23" s="1"/>
      <c r="C23" s="1"/>
      <c r="D23" s="114">
        <v>550475</v>
      </c>
      <c r="E23" s="114">
        <v>32364</v>
      </c>
      <c r="F23" s="114">
        <v>18531</v>
      </c>
      <c r="G23" s="114">
        <v>529</v>
      </c>
      <c r="H23" s="74">
        <f>SUM(E23:G23)</f>
        <v>51424</v>
      </c>
      <c r="I23" s="75">
        <f>SUM(D23:G23)</f>
        <v>601899</v>
      </c>
    </row>
    <row r="24" spans="1:10" x14ac:dyDescent="0.2">
      <c r="A24" s="26" t="s">
        <v>74</v>
      </c>
      <c r="B24" s="1"/>
      <c r="C24" s="2"/>
      <c r="D24" s="125">
        <v>158937</v>
      </c>
      <c r="E24" s="125">
        <v>12034</v>
      </c>
      <c r="F24" s="125">
        <v>3307</v>
      </c>
      <c r="G24" s="125">
        <v>10</v>
      </c>
      <c r="H24" s="74">
        <f>SUM(E24:G24)</f>
        <v>15351</v>
      </c>
      <c r="I24" s="75">
        <f>SUM(D24:G24)</f>
        <v>174288</v>
      </c>
    </row>
    <row r="25" spans="1:10" ht="13.5" thickBot="1" x14ac:dyDescent="0.25">
      <c r="A25" s="27" t="s">
        <v>26</v>
      </c>
      <c r="B25" s="28"/>
      <c r="C25" s="29"/>
      <c r="D25" s="30">
        <f t="shared" ref="D25:I25" si="1">SUM(D20:D24)</f>
        <v>2360256</v>
      </c>
      <c r="E25" s="30">
        <f t="shared" si="1"/>
        <v>210428</v>
      </c>
      <c r="F25" s="30">
        <f t="shared" si="1"/>
        <v>59951</v>
      </c>
      <c r="G25" s="30">
        <f t="shared" si="1"/>
        <v>1238</v>
      </c>
      <c r="H25" s="30">
        <f t="shared" si="1"/>
        <v>271617</v>
      </c>
      <c r="I25" s="31">
        <f t="shared" si="1"/>
        <v>2631873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">
      <c r="A30" s="26" t="s">
        <v>12</v>
      </c>
      <c r="B30" s="1"/>
      <c r="C30" s="2"/>
      <c r="D30" s="80">
        <f>D10/D20</f>
        <v>6.6503257687828526E-2</v>
      </c>
      <c r="E30" s="80">
        <f t="shared" ref="D30:G31" si="2">E10/E20</f>
        <v>0.26344449814725313</v>
      </c>
      <c r="F30" s="80">
        <f t="shared" si="2"/>
        <v>0.59109502831969796</v>
      </c>
      <c r="G30" s="80">
        <f t="shared" si="2"/>
        <v>0.91509433962264153</v>
      </c>
      <c r="H30" s="80">
        <f t="shared" ref="H30" si="3">H10/H20</f>
        <v>0.32082566605328428</v>
      </c>
      <c r="I30" s="81">
        <f>I10/I20</f>
        <v>9.9199423996708558E-2</v>
      </c>
    </row>
    <row r="31" spans="1:10" x14ac:dyDescent="0.2">
      <c r="A31" s="26" t="s">
        <v>30</v>
      </c>
      <c r="B31" s="1"/>
      <c r="C31" s="2"/>
      <c r="D31" s="80">
        <f t="shared" si="2"/>
        <v>0.16324334857896863</v>
      </c>
      <c r="E31" s="80">
        <f t="shared" si="2"/>
        <v>0.30616623477945887</v>
      </c>
      <c r="F31" s="80">
        <f t="shared" si="2"/>
        <v>0.6139649095013664</v>
      </c>
      <c r="G31" s="80">
        <f t="shared" si="2"/>
        <v>0.94285714285714284</v>
      </c>
      <c r="H31" s="80">
        <f t="shared" ref="D31:I34" si="4">H11/H21</f>
        <v>0.36691121919050368</v>
      </c>
      <c r="I31" s="81">
        <f t="shared" si="4"/>
        <v>0.18345732012989235</v>
      </c>
      <c r="J31" s="119"/>
    </row>
    <row r="32" spans="1:10" x14ac:dyDescent="0.2">
      <c r="A32" s="26" t="s">
        <v>64</v>
      </c>
      <c r="B32" s="1"/>
      <c r="C32" s="2"/>
      <c r="D32" s="80">
        <f>D12/D22</f>
        <v>7.903824500724603E-2</v>
      </c>
      <c r="E32" s="80">
        <f t="shared" si="4"/>
        <v>0.29526492974238877</v>
      </c>
      <c r="F32" s="80">
        <f>F12/F22</f>
        <v>0.51121696373693915</v>
      </c>
      <c r="G32" s="80">
        <f t="shared" si="4"/>
        <v>0.98529411764705888</v>
      </c>
      <c r="H32" s="80">
        <f t="shared" si="4"/>
        <v>0.33810169891458236</v>
      </c>
      <c r="I32" s="81">
        <f t="shared" si="4"/>
        <v>0.11904902903112657</v>
      </c>
    </row>
    <row r="33" spans="1:11" x14ac:dyDescent="0.2">
      <c r="A33" s="26" t="s">
        <v>28</v>
      </c>
      <c r="B33" s="1"/>
      <c r="C33" s="2"/>
      <c r="D33" s="80">
        <f t="shared" si="4"/>
        <v>0.13012398383214496</v>
      </c>
      <c r="E33" s="80">
        <f t="shared" si="4"/>
        <v>0.2881287850698307</v>
      </c>
      <c r="F33" s="80">
        <f t="shared" si="4"/>
        <v>0.52220603313366787</v>
      </c>
      <c r="G33" s="80">
        <f t="shared" si="4"/>
        <v>0.82230623818525517</v>
      </c>
      <c r="H33" s="80">
        <f t="shared" si="4"/>
        <v>0.37797526446795271</v>
      </c>
      <c r="I33" s="81">
        <f t="shared" si="4"/>
        <v>0.15129947050917181</v>
      </c>
    </row>
    <row r="34" spans="1:11" x14ac:dyDescent="0.2">
      <c r="A34" s="26" t="s">
        <v>74</v>
      </c>
      <c r="B34" s="1"/>
      <c r="C34" s="2"/>
      <c r="D34" s="80">
        <f t="shared" si="4"/>
        <v>1.6717315665955693E-2</v>
      </c>
      <c r="E34" s="80">
        <f t="shared" si="4"/>
        <v>2.0442080771148414E-2</v>
      </c>
      <c r="F34" s="80">
        <f t="shared" si="4"/>
        <v>3.2960387057756273E-2</v>
      </c>
      <c r="G34" s="80">
        <f t="shared" si="4"/>
        <v>0.1</v>
      </c>
      <c r="H34" s="80">
        <f t="shared" si="4"/>
        <v>2.3190671617484202E-2</v>
      </c>
      <c r="I34" s="81">
        <f t="shared" si="4"/>
        <v>1.7287478197007253E-2</v>
      </c>
    </row>
    <row r="35" spans="1:11" ht="13.5" thickBot="1" x14ac:dyDescent="0.25">
      <c r="A35" s="27" t="s">
        <v>26</v>
      </c>
      <c r="B35" s="28"/>
      <c r="C35" s="29"/>
      <c r="D35" s="53">
        <f t="shared" ref="D35:I35" si="5">D15/D25</f>
        <v>0.1286123200195233</v>
      </c>
      <c r="E35" s="53">
        <f t="shared" si="5"/>
        <v>0.27933544965498885</v>
      </c>
      <c r="F35" s="53">
        <f t="shared" si="5"/>
        <v>0.53997431235508997</v>
      </c>
      <c r="G35" s="53">
        <f t="shared" si="5"/>
        <v>0.88449111470113084</v>
      </c>
      <c r="H35" s="53">
        <f t="shared" si="5"/>
        <v>0.33962159953169352</v>
      </c>
      <c r="I35" s="54">
        <f t="shared" si="5"/>
        <v>0.15038909552246632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">
      <c r="A40" s="26" t="s">
        <v>12</v>
      </c>
      <c r="B40" s="5"/>
      <c r="C40" s="5"/>
      <c r="D40" s="74">
        <v>50.4</v>
      </c>
      <c r="E40" s="74">
        <v>19.7</v>
      </c>
      <c r="F40" s="74">
        <v>226.3</v>
      </c>
      <c r="G40" s="74">
        <v>204</v>
      </c>
      <c r="H40" s="74">
        <f>SUM(E40:G40)</f>
        <v>450</v>
      </c>
      <c r="I40" s="75">
        <f>SUM(D40:G40)</f>
        <v>500.4</v>
      </c>
    </row>
    <row r="41" spans="1:11" s="56" customFormat="1" x14ac:dyDescent="0.2">
      <c r="A41" s="34" t="s">
        <v>30</v>
      </c>
      <c r="B41" s="57"/>
      <c r="C41" s="57"/>
      <c r="D41" s="76">
        <v>578.73</v>
      </c>
      <c r="E41" s="76">
        <v>87.71</v>
      </c>
      <c r="F41" s="76">
        <v>1154.73</v>
      </c>
      <c r="G41" s="82">
        <v>1035.32</v>
      </c>
      <c r="H41" s="74">
        <f t="shared" ref="H41:H44" si="6">SUM(E41:G41)</f>
        <v>2277.7600000000002</v>
      </c>
      <c r="I41" s="75">
        <f>SUM(D41:G41)</f>
        <v>2856.49</v>
      </c>
    </row>
    <row r="42" spans="1:11" x14ac:dyDescent="0.2">
      <c r="A42" s="34" t="s">
        <v>64</v>
      </c>
      <c r="B42" s="5"/>
      <c r="C42" s="5"/>
      <c r="D42" s="114">
        <v>45</v>
      </c>
      <c r="E42" s="114">
        <v>21</v>
      </c>
      <c r="F42" s="114">
        <v>159.6</v>
      </c>
      <c r="G42" s="114">
        <v>105.1</v>
      </c>
      <c r="H42" s="74">
        <f t="shared" si="6"/>
        <v>285.7</v>
      </c>
      <c r="I42" s="75">
        <f>SUM(D42:G42)</f>
        <v>330.7</v>
      </c>
    </row>
    <row r="43" spans="1:11" x14ac:dyDescent="0.2">
      <c r="A43" s="34" t="s">
        <v>28</v>
      </c>
      <c r="B43" s="5"/>
      <c r="C43" s="5"/>
      <c r="D43" s="74">
        <v>205.3</v>
      </c>
      <c r="E43" s="74">
        <v>23.2</v>
      </c>
      <c r="F43" s="74">
        <v>617.1</v>
      </c>
      <c r="G43" s="74">
        <v>513.79999999999995</v>
      </c>
      <c r="H43" s="74">
        <f t="shared" si="6"/>
        <v>1154.0999999999999</v>
      </c>
      <c r="I43" s="75">
        <f>SUM(D43:G43)</f>
        <v>1359.4</v>
      </c>
    </row>
    <row r="44" spans="1:11" x14ac:dyDescent="0.2">
      <c r="A44" s="26" t="s">
        <v>74</v>
      </c>
      <c r="B44" s="5"/>
      <c r="C44" s="6"/>
      <c r="D44" s="125">
        <v>7.5</v>
      </c>
      <c r="E44" s="125">
        <v>0.7</v>
      </c>
      <c r="F44" s="125">
        <v>4.9000000000000004</v>
      </c>
      <c r="G44" s="125">
        <v>0.5</v>
      </c>
      <c r="H44" s="74">
        <f t="shared" si="6"/>
        <v>6.1000000000000005</v>
      </c>
      <c r="I44" s="75">
        <f>SUM(D44:G44)</f>
        <v>13.6</v>
      </c>
    </row>
    <row r="45" spans="1:11" ht="13.5" thickBot="1" x14ac:dyDescent="0.25">
      <c r="A45" s="35" t="s">
        <v>26</v>
      </c>
      <c r="B45" s="36"/>
      <c r="C45" s="37"/>
      <c r="D45" s="30">
        <f t="shared" ref="D45:I45" si="7">SUM(D40:D44)</f>
        <v>886.93000000000006</v>
      </c>
      <c r="E45" s="30">
        <f t="shared" si="7"/>
        <v>152.30999999999997</v>
      </c>
      <c r="F45" s="30">
        <f t="shared" si="7"/>
        <v>2162.63</v>
      </c>
      <c r="G45" s="30">
        <f t="shared" si="7"/>
        <v>1858.7199999999998</v>
      </c>
      <c r="H45" s="30">
        <f t="shared" si="7"/>
        <v>4173.66</v>
      </c>
      <c r="I45" s="31">
        <f t="shared" si="7"/>
        <v>5060.59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">
      <c r="A50" s="26" t="s">
        <v>12</v>
      </c>
      <c r="B50" s="5"/>
      <c r="C50" s="5"/>
      <c r="D50" s="74">
        <v>748.9</v>
      </c>
      <c r="E50" s="74">
        <v>57.6</v>
      </c>
      <c r="F50" s="74">
        <v>299</v>
      </c>
      <c r="G50" s="122">
        <v>212.9</v>
      </c>
      <c r="H50" s="74">
        <f>SUM(E50:G50)</f>
        <v>569.5</v>
      </c>
      <c r="I50" s="60">
        <f>SUM(D50:G50)</f>
        <v>1318.4</v>
      </c>
    </row>
    <row r="51" spans="1:10" s="56" customFormat="1" x14ac:dyDescent="0.2">
      <c r="A51" s="34" t="s">
        <v>30</v>
      </c>
      <c r="B51" s="57"/>
      <c r="C51" s="57"/>
      <c r="D51" s="76">
        <v>3478.61</v>
      </c>
      <c r="E51" s="76">
        <v>305.43</v>
      </c>
      <c r="F51" s="76">
        <v>1556.46</v>
      </c>
      <c r="G51" s="76">
        <v>1070.4000000000001</v>
      </c>
      <c r="H51" s="74">
        <f>SUM(E51:G51)</f>
        <v>2932.29</v>
      </c>
      <c r="I51" s="60">
        <f>SUM(D51:G51)</f>
        <v>6410.9</v>
      </c>
    </row>
    <row r="52" spans="1:10" x14ac:dyDescent="0.2">
      <c r="A52" s="34" t="s">
        <v>64</v>
      </c>
      <c r="B52" s="5"/>
      <c r="C52" s="5"/>
      <c r="D52" s="76">
        <v>533.79999999999995</v>
      </c>
      <c r="E52" s="76">
        <v>59.9</v>
      </c>
      <c r="F52" s="76">
        <v>218.4</v>
      </c>
      <c r="G52" s="76">
        <v>105.3</v>
      </c>
      <c r="H52" s="84">
        <f>SUM(E52:G52)</f>
        <v>383.6</v>
      </c>
      <c r="I52" s="60">
        <f>SUM(D52:G52)</f>
        <v>917.39999999999986</v>
      </c>
    </row>
    <row r="53" spans="1:10" x14ac:dyDescent="0.2">
      <c r="A53" s="34" t="s">
        <v>28</v>
      </c>
      <c r="B53" s="5"/>
      <c r="C53" s="5"/>
      <c r="D53" s="74">
        <v>1551.7</v>
      </c>
      <c r="E53" s="74">
        <v>70.599999999999994</v>
      </c>
      <c r="F53" s="74">
        <v>833.6</v>
      </c>
      <c r="G53" s="74">
        <v>566.6</v>
      </c>
      <c r="H53" s="74">
        <f>SUM(E53:G53)</f>
        <v>1470.8000000000002</v>
      </c>
      <c r="I53" s="60">
        <f>SUM(D53:G53)</f>
        <v>3022.5</v>
      </c>
    </row>
    <row r="54" spans="1:10" x14ac:dyDescent="0.2">
      <c r="A54" s="26" t="s">
        <v>74</v>
      </c>
      <c r="B54" s="5"/>
      <c r="C54" s="6"/>
      <c r="D54" s="125">
        <v>483.2</v>
      </c>
      <c r="E54" s="125">
        <v>29.5</v>
      </c>
      <c r="F54" s="125">
        <v>137.30000000000001</v>
      </c>
      <c r="G54" s="125">
        <v>31.4</v>
      </c>
      <c r="H54" s="74">
        <f>SUM(E54:G54)</f>
        <v>198.20000000000002</v>
      </c>
      <c r="I54" s="60">
        <f>SUM(D54:G54)</f>
        <v>681.4</v>
      </c>
    </row>
    <row r="55" spans="1:10" ht="13.5" thickBot="1" x14ac:dyDescent="0.25">
      <c r="A55" s="35" t="s">
        <v>26</v>
      </c>
      <c r="B55" s="36"/>
      <c r="C55" s="37"/>
      <c r="D55" s="30">
        <f t="shared" ref="D55:I55" si="8">SUM(D50:D54)</f>
        <v>6796.21</v>
      </c>
      <c r="E55" s="30">
        <f t="shared" si="8"/>
        <v>523.03</v>
      </c>
      <c r="F55" s="30">
        <f t="shared" si="8"/>
        <v>3044.76</v>
      </c>
      <c r="G55" s="30">
        <f t="shared" si="8"/>
        <v>1986.6000000000004</v>
      </c>
      <c r="H55" s="30">
        <f t="shared" si="8"/>
        <v>5554.39</v>
      </c>
      <c r="I55" s="31">
        <f t="shared" si="8"/>
        <v>12350.599999999999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">
      <c r="A60" s="26" t="s">
        <v>12</v>
      </c>
      <c r="B60" s="1"/>
      <c r="C60" s="2"/>
      <c r="D60" s="80">
        <f>D40/D50</f>
        <v>6.7298704766991582E-2</v>
      </c>
      <c r="E60" s="80">
        <f t="shared" ref="E60:I60" si="9">E40/E50</f>
        <v>0.3420138888888889</v>
      </c>
      <c r="F60" s="80">
        <f t="shared" si="9"/>
        <v>0.75685618729096993</v>
      </c>
      <c r="G60" s="80">
        <f t="shared" si="9"/>
        <v>0.95819633630812584</v>
      </c>
      <c r="H60" s="80">
        <f t="shared" si="9"/>
        <v>0.79016681299385427</v>
      </c>
      <c r="I60" s="81">
        <f t="shared" si="9"/>
        <v>0.37955097087378636</v>
      </c>
    </row>
    <row r="61" spans="1:10" x14ac:dyDescent="0.2">
      <c r="A61" s="34" t="s">
        <v>30</v>
      </c>
      <c r="B61" s="1"/>
      <c r="C61" s="2"/>
      <c r="D61" s="80">
        <f>D41/D51</f>
        <v>0.16636817579435464</v>
      </c>
      <c r="E61" s="80">
        <f>E41/E51</f>
        <v>0.2871689094064106</v>
      </c>
      <c r="F61" s="80">
        <f>F41/F51</f>
        <v>0.74189506958097218</v>
      </c>
      <c r="G61" s="80">
        <f>G41/G51</f>
        <v>0.96722720478325841</v>
      </c>
      <c r="H61" s="80">
        <f>H41/H51</f>
        <v>0.77678537934515357</v>
      </c>
      <c r="I61" s="81">
        <f t="shared" ref="H61:I64" si="10">I41/I51</f>
        <v>0.44556770500241777</v>
      </c>
      <c r="J61" s="119"/>
    </row>
    <row r="62" spans="1:10" x14ac:dyDescent="0.2">
      <c r="A62" s="34" t="s">
        <v>64</v>
      </c>
      <c r="B62" s="1"/>
      <c r="C62" s="2"/>
      <c r="D62" s="80">
        <f>D42/D52</f>
        <v>8.430123641813414E-2</v>
      </c>
      <c r="E62" s="80">
        <f t="shared" ref="D62:G64" si="11">E42/E52</f>
        <v>0.35058430717863104</v>
      </c>
      <c r="F62" s="80">
        <f t="shared" si="11"/>
        <v>0.73076923076923073</v>
      </c>
      <c r="G62" s="80">
        <f>G42/G52</f>
        <v>0.99810066476733139</v>
      </c>
      <c r="H62" s="80">
        <f>H42/H52</f>
        <v>0.74478623566214797</v>
      </c>
      <c r="I62" s="81">
        <f t="shared" si="10"/>
        <v>0.36047525615870946</v>
      </c>
    </row>
    <row r="63" spans="1:10" x14ac:dyDescent="0.2">
      <c r="A63" s="34" t="s">
        <v>28</v>
      </c>
      <c r="B63" s="1"/>
      <c r="C63" s="2"/>
      <c r="D63" s="80">
        <f t="shared" si="11"/>
        <v>0.13230650254559514</v>
      </c>
      <c r="E63" s="80">
        <f t="shared" si="11"/>
        <v>0.32861189801699719</v>
      </c>
      <c r="F63" s="80">
        <f t="shared" si="11"/>
        <v>0.74028310940499042</v>
      </c>
      <c r="G63" s="80">
        <f t="shared" si="11"/>
        <v>0.90681256618425687</v>
      </c>
      <c r="H63" s="80">
        <f t="shared" si="10"/>
        <v>0.7846750067990208</v>
      </c>
      <c r="I63" s="81">
        <f t="shared" si="10"/>
        <v>0.44976013234077755</v>
      </c>
    </row>
    <row r="64" spans="1:10" x14ac:dyDescent="0.2">
      <c r="A64" s="26" t="s">
        <v>74</v>
      </c>
      <c r="B64" s="1"/>
      <c r="C64" s="2"/>
      <c r="D64" s="80">
        <f t="shared" si="11"/>
        <v>1.5521523178807948E-2</v>
      </c>
      <c r="E64" s="80">
        <f t="shared" si="11"/>
        <v>2.3728813559322031E-2</v>
      </c>
      <c r="F64" s="80">
        <f t="shared" si="11"/>
        <v>3.5688273852876914E-2</v>
      </c>
      <c r="G64" s="80">
        <f t="shared" si="11"/>
        <v>1.5923566878980892E-2</v>
      </c>
      <c r="H64" s="80">
        <f t="shared" si="10"/>
        <v>3.0776992936427851E-2</v>
      </c>
      <c r="I64" s="81">
        <f t="shared" si="10"/>
        <v>1.9958908130319929E-2</v>
      </c>
    </row>
    <row r="65" spans="1:11" ht="13.5" thickBot="1" x14ac:dyDescent="0.25">
      <c r="A65" s="35" t="s">
        <v>26</v>
      </c>
      <c r="B65" s="28"/>
      <c r="C65" s="29"/>
      <c r="D65" s="53">
        <f t="shared" ref="D65:I65" si="12">D45/D55</f>
        <v>0.13050361892878531</v>
      </c>
      <c r="E65" s="53">
        <f t="shared" si="12"/>
        <v>0.29120700533430199</v>
      </c>
      <c r="F65" s="53">
        <f t="shared" si="12"/>
        <v>0.71027929951786017</v>
      </c>
      <c r="G65" s="53">
        <f t="shared" si="12"/>
        <v>0.93562871237289813</v>
      </c>
      <c r="H65" s="53">
        <f t="shared" si="12"/>
        <v>0.75141644717061629</v>
      </c>
      <c r="I65" s="54">
        <f t="shared" si="12"/>
        <v>0.4097444658559099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">
      <c r="A70" s="26" t="s">
        <v>12</v>
      </c>
      <c r="B70" s="1"/>
      <c r="C70" s="1"/>
      <c r="D70" s="86">
        <v>44</v>
      </c>
      <c r="E70" s="86">
        <v>45</v>
      </c>
      <c r="F70" s="86">
        <v>41</v>
      </c>
      <c r="G70" s="86">
        <v>18</v>
      </c>
      <c r="H70" s="131">
        <f>SUM(E70:G70)</f>
        <v>104</v>
      </c>
      <c r="I70" s="132">
        <f>SUM(D70:G70)</f>
        <v>148</v>
      </c>
    </row>
    <row r="71" spans="1:11" s="56" customFormat="1" x14ac:dyDescent="0.2">
      <c r="A71" s="34" t="s">
        <v>30</v>
      </c>
      <c r="B71" s="55"/>
      <c r="C71" s="55"/>
      <c r="D71" s="77">
        <v>63</v>
      </c>
      <c r="E71" s="77">
        <v>64</v>
      </c>
      <c r="F71" s="77">
        <v>53</v>
      </c>
      <c r="G71" s="77">
        <v>19</v>
      </c>
      <c r="H71" s="131">
        <f t="shared" ref="H71:H74" si="13">SUM(E71:G71)</f>
        <v>136</v>
      </c>
      <c r="I71" s="132">
        <f t="shared" ref="I71:I74" si="14">SUM(D71:G71)</f>
        <v>199</v>
      </c>
    </row>
    <row r="72" spans="1:11" x14ac:dyDescent="0.2">
      <c r="A72" s="34" t="s">
        <v>64</v>
      </c>
      <c r="B72" s="1"/>
      <c r="C72" s="1"/>
      <c r="D72" s="87">
        <v>49</v>
      </c>
      <c r="E72" s="87">
        <v>50</v>
      </c>
      <c r="F72" s="87">
        <v>43</v>
      </c>
      <c r="G72" s="87">
        <v>17</v>
      </c>
      <c r="H72" s="131">
        <f t="shared" si="13"/>
        <v>110</v>
      </c>
      <c r="I72" s="132">
        <f t="shared" si="14"/>
        <v>159</v>
      </c>
    </row>
    <row r="73" spans="1:11" x14ac:dyDescent="0.2">
      <c r="A73" s="34" t="s">
        <v>28</v>
      </c>
      <c r="B73" s="1"/>
      <c r="C73" s="1"/>
      <c r="D73" s="87">
        <v>58</v>
      </c>
      <c r="E73" s="87">
        <v>58</v>
      </c>
      <c r="F73" s="87">
        <v>59</v>
      </c>
      <c r="G73" s="87">
        <v>22</v>
      </c>
      <c r="H73" s="131">
        <f t="shared" si="13"/>
        <v>139</v>
      </c>
      <c r="I73" s="132">
        <f t="shared" si="14"/>
        <v>197</v>
      </c>
    </row>
    <row r="74" spans="1:11" x14ac:dyDescent="0.2">
      <c r="A74" s="26" t="s">
        <v>74</v>
      </c>
      <c r="B74" s="1"/>
      <c r="C74" s="2"/>
      <c r="D74" s="126">
        <v>8</v>
      </c>
      <c r="E74" s="126">
        <v>4</v>
      </c>
      <c r="F74" s="126">
        <v>3</v>
      </c>
      <c r="G74" s="127">
        <v>1</v>
      </c>
      <c r="H74" s="131">
        <f t="shared" si="13"/>
        <v>8</v>
      </c>
      <c r="I74" s="132">
        <f t="shared" si="14"/>
        <v>16</v>
      </c>
    </row>
    <row r="75" spans="1:11" ht="13.5" thickBot="1" x14ac:dyDescent="0.25">
      <c r="A75" s="35" t="s">
        <v>26</v>
      </c>
      <c r="B75" s="28"/>
      <c r="C75" s="29"/>
      <c r="D75" s="133">
        <f>SUM(D70:D74)</f>
        <v>222</v>
      </c>
      <c r="E75" s="133">
        <f t="shared" ref="E75:I75" si="15">SUM(E70:E74)</f>
        <v>221</v>
      </c>
      <c r="F75" s="133">
        <f t="shared" si="15"/>
        <v>199</v>
      </c>
      <c r="G75" s="133">
        <f t="shared" si="15"/>
        <v>77</v>
      </c>
      <c r="H75" s="133">
        <f t="shared" si="15"/>
        <v>497</v>
      </c>
      <c r="I75" s="133">
        <f t="shared" si="15"/>
        <v>719</v>
      </c>
      <c r="J75" s="134"/>
    </row>
    <row r="76" spans="1:11" x14ac:dyDescent="0.2">
      <c r="F76" s="72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  <c r="K80" s="3" t="s">
        <v>79</v>
      </c>
    </row>
    <row r="81" spans="1:11" x14ac:dyDescent="0.2">
      <c r="F81" s="72" t="s">
        <v>38</v>
      </c>
      <c r="K81" s="3" t="s">
        <v>80</v>
      </c>
    </row>
    <row r="82" spans="1:11" ht="13.5" thickBot="1" x14ac:dyDescent="0.25"/>
    <row r="83" spans="1:11" x14ac:dyDescent="0.2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">
      <c r="A84" s="26" t="s">
        <v>13</v>
      </c>
      <c r="B84" s="1"/>
      <c r="C84" s="1"/>
      <c r="D84" s="58">
        <v>161</v>
      </c>
      <c r="E84" s="59">
        <v>43</v>
      </c>
      <c r="F84" s="59">
        <v>20</v>
      </c>
      <c r="G84" s="59">
        <v>9</v>
      </c>
      <c r="H84" s="58">
        <f>E84+F84+G84</f>
        <v>72</v>
      </c>
      <c r="I84" s="60">
        <f>D84+E84+F84+G84</f>
        <v>233</v>
      </c>
      <c r="J84" s="139"/>
    </row>
    <row r="85" spans="1:11" x14ac:dyDescent="0.2">
      <c r="A85" s="26" t="s">
        <v>14</v>
      </c>
      <c r="B85" s="1"/>
      <c r="C85" s="1"/>
      <c r="D85" s="58">
        <v>231</v>
      </c>
      <c r="E85" s="59">
        <v>38</v>
      </c>
      <c r="F85" s="59">
        <v>18</v>
      </c>
      <c r="G85" s="59">
        <v>8</v>
      </c>
      <c r="H85" s="58">
        <f>E85+F85+G85</f>
        <v>64</v>
      </c>
      <c r="I85" s="60">
        <f t="shared" ref="I85:I93" si="16">D85+E85+F85+G85</f>
        <v>295</v>
      </c>
    </row>
    <row r="86" spans="1:11" s="56" customFormat="1" x14ac:dyDescent="0.2">
      <c r="A86" s="26" t="s">
        <v>39</v>
      </c>
      <c r="B86" s="55"/>
      <c r="C86" s="55"/>
      <c r="D86" s="61">
        <v>4611</v>
      </c>
      <c r="E86" s="62">
        <v>409</v>
      </c>
      <c r="F86" s="61">
        <v>270</v>
      </c>
      <c r="G86" s="63">
        <v>11</v>
      </c>
      <c r="H86" s="58">
        <f t="shared" ref="H86:H93" si="17">E86+F86+G86</f>
        <v>690</v>
      </c>
      <c r="I86" s="60">
        <f t="shared" si="16"/>
        <v>5301</v>
      </c>
    </row>
    <row r="87" spans="1:11" s="56" customFormat="1" x14ac:dyDescent="0.2">
      <c r="A87" s="26" t="s">
        <v>40</v>
      </c>
      <c r="B87" s="55"/>
      <c r="C87" s="55"/>
      <c r="D87" s="61">
        <v>5098</v>
      </c>
      <c r="E87" s="62">
        <v>545</v>
      </c>
      <c r="F87" s="61">
        <v>317</v>
      </c>
      <c r="G87" s="63">
        <v>10</v>
      </c>
      <c r="H87" s="58">
        <f t="shared" si="17"/>
        <v>872</v>
      </c>
      <c r="I87" s="60">
        <f t="shared" si="16"/>
        <v>5970</v>
      </c>
    </row>
    <row r="88" spans="1:11" x14ac:dyDescent="0.2">
      <c r="A88" s="26" t="s">
        <v>65</v>
      </c>
      <c r="B88" s="1"/>
      <c r="C88" s="1"/>
      <c r="D88" s="61">
        <v>204</v>
      </c>
      <c r="E88" s="62">
        <v>44</v>
      </c>
      <c r="F88" s="61">
        <v>8</v>
      </c>
      <c r="G88" s="63">
        <v>0</v>
      </c>
      <c r="H88" s="58">
        <f t="shared" si="17"/>
        <v>52</v>
      </c>
      <c r="I88" s="60">
        <f t="shared" si="16"/>
        <v>256</v>
      </c>
    </row>
    <row r="89" spans="1:11" x14ac:dyDescent="0.2">
      <c r="A89" s="26" t="s">
        <v>66</v>
      </c>
      <c r="B89" s="1"/>
      <c r="C89" s="1"/>
      <c r="D89" s="61">
        <v>508</v>
      </c>
      <c r="E89" s="62">
        <v>109</v>
      </c>
      <c r="F89" s="61">
        <v>39</v>
      </c>
      <c r="G89" s="63">
        <v>0</v>
      </c>
      <c r="H89" s="58">
        <f t="shared" si="17"/>
        <v>148</v>
      </c>
      <c r="I89" s="60">
        <f t="shared" si="16"/>
        <v>656</v>
      </c>
    </row>
    <row r="90" spans="1:11" x14ac:dyDescent="0.2">
      <c r="A90" s="26" t="s">
        <v>41</v>
      </c>
      <c r="B90" s="1"/>
      <c r="C90" s="1"/>
      <c r="D90" s="58">
        <v>919</v>
      </c>
      <c r="E90" s="58">
        <v>45</v>
      </c>
      <c r="F90" s="58">
        <v>26</v>
      </c>
      <c r="G90" s="58">
        <v>0</v>
      </c>
      <c r="H90" s="58">
        <f t="shared" si="17"/>
        <v>71</v>
      </c>
      <c r="I90" s="60">
        <f t="shared" si="16"/>
        <v>990</v>
      </c>
    </row>
    <row r="91" spans="1:11" x14ac:dyDescent="0.2">
      <c r="A91" s="26" t="s">
        <v>42</v>
      </c>
      <c r="B91" s="1"/>
      <c r="C91" s="1"/>
      <c r="D91" s="58">
        <v>1397</v>
      </c>
      <c r="E91" s="58">
        <v>165</v>
      </c>
      <c r="F91" s="58">
        <v>148</v>
      </c>
      <c r="G91" s="58">
        <v>5</v>
      </c>
      <c r="H91" s="58">
        <f t="shared" si="17"/>
        <v>318</v>
      </c>
      <c r="I91" s="60">
        <f t="shared" si="16"/>
        <v>1715</v>
      </c>
    </row>
    <row r="92" spans="1:11" x14ac:dyDescent="0.2">
      <c r="A92" s="26" t="s">
        <v>75</v>
      </c>
      <c r="B92" s="1"/>
      <c r="C92" s="1"/>
      <c r="D92" s="122">
        <v>87</v>
      </c>
      <c r="E92" s="122">
        <v>4</v>
      </c>
      <c r="F92" s="122">
        <v>2</v>
      </c>
      <c r="G92" s="122">
        <v>0</v>
      </c>
      <c r="H92" s="58">
        <f t="shared" si="17"/>
        <v>6</v>
      </c>
      <c r="I92" s="60">
        <f t="shared" si="16"/>
        <v>93</v>
      </c>
    </row>
    <row r="93" spans="1:11" x14ac:dyDescent="0.2">
      <c r="A93" s="26" t="s">
        <v>76</v>
      </c>
      <c r="B93" s="1"/>
      <c r="C93" s="2"/>
      <c r="D93" s="122">
        <v>89</v>
      </c>
      <c r="E93" s="122">
        <v>0</v>
      </c>
      <c r="F93" s="122">
        <v>0</v>
      </c>
      <c r="G93" s="122">
        <v>0</v>
      </c>
      <c r="H93" s="58">
        <f t="shared" si="17"/>
        <v>0</v>
      </c>
      <c r="I93" s="60">
        <f t="shared" si="16"/>
        <v>89</v>
      </c>
    </row>
    <row r="94" spans="1:11" x14ac:dyDescent="0.2">
      <c r="A94" s="44" t="s">
        <v>43</v>
      </c>
      <c r="B94" s="13"/>
      <c r="C94" s="14"/>
      <c r="D94" s="20">
        <f>D84+D86+D88+D90+D92</f>
        <v>5982</v>
      </c>
      <c r="E94" s="20">
        <f t="shared" ref="E94:H94" si="18">E84+E86+E88+E90+E92</f>
        <v>545</v>
      </c>
      <c r="F94" s="20">
        <f t="shared" si="18"/>
        <v>326</v>
      </c>
      <c r="G94" s="20">
        <f t="shared" si="18"/>
        <v>20</v>
      </c>
      <c r="H94" s="20">
        <f t="shared" si="18"/>
        <v>891</v>
      </c>
      <c r="I94" s="20">
        <f>SUM(D94:H94)</f>
        <v>7764</v>
      </c>
    </row>
    <row r="95" spans="1:11" ht="13.5" thickBot="1" x14ac:dyDescent="0.25">
      <c r="A95" s="27" t="s">
        <v>44</v>
      </c>
      <c r="B95" s="45"/>
      <c r="C95" s="46"/>
      <c r="D95" s="47">
        <f>D85+D87+D89+D91+D93</f>
        <v>7323</v>
      </c>
      <c r="E95" s="47">
        <f t="shared" ref="E95:H95" si="19">E85+E87+E89+E91+E93</f>
        <v>857</v>
      </c>
      <c r="F95" s="47">
        <f t="shared" si="19"/>
        <v>522</v>
      </c>
      <c r="G95" s="47">
        <f t="shared" si="19"/>
        <v>23</v>
      </c>
      <c r="H95" s="47">
        <f t="shared" si="19"/>
        <v>1402</v>
      </c>
      <c r="I95" s="52">
        <f>+SUM(D95:G95)</f>
        <v>8725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">
      <c r="A99" s="69"/>
      <c r="C99" t="s">
        <v>46</v>
      </c>
      <c r="I99" s="90"/>
    </row>
    <row r="100" spans="1:9" ht="12.75" customHeight="1" x14ac:dyDescent="0.2">
      <c r="A100" s="140" t="s">
        <v>47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26</v>
      </c>
    </row>
    <row r="103" spans="1:9" x14ac:dyDescent="0.2">
      <c r="A103" s="66" t="s">
        <v>48</v>
      </c>
      <c r="B103" s="1"/>
      <c r="C103" s="1"/>
      <c r="D103" s="95"/>
      <c r="E103" s="95"/>
      <c r="F103" s="96"/>
      <c r="G103" s="76">
        <v>11722</v>
      </c>
      <c r="H103" s="97">
        <v>7767</v>
      </c>
      <c r="I103" s="78">
        <f>SUM(G103:H103)</f>
        <v>19489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57967</v>
      </c>
      <c r="H104" s="97">
        <v>52825</v>
      </c>
      <c r="I104" s="78">
        <f>SUM(G104:H104)</f>
        <v>110792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0.20221850363137647</v>
      </c>
      <c r="H105" s="99">
        <f>H103/H104</f>
        <v>0.14703265499290108</v>
      </c>
      <c r="I105" s="100">
        <f>I103/I104</f>
        <v>0.17590620261390713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43.18</v>
      </c>
      <c r="H107" s="138">
        <v>33.1614</v>
      </c>
      <c r="I107" s="101">
        <f>SUM(G107:H107)</f>
        <v>76.341399999999993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217.65</v>
      </c>
      <c r="H108" s="138">
        <v>233.52359999999999</v>
      </c>
      <c r="I108" s="101">
        <f>SUM(G108:H108)</f>
        <v>451.17359999999996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0.19839191362278888</v>
      </c>
      <c r="H109" s="105">
        <f>H107/H108</f>
        <v>0.14200449119489422</v>
      </c>
      <c r="I109" s="106">
        <f>I107/I108</f>
        <v>0.16920626561483207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">
      <c r="A113" s="143" t="s">
        <v>53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x14ac:dyDescent="0.2">
      <c r="A114" s="143" t="s">
        <v>54</v>
      </c>
      <c r="B114" s="144"/>
      <c r="C114" s="144"/>
      <c r="D114" s="144"/>
      <c r="E114" s="144"/>
      <c r="F114" s="144"/>
      <c r="G114" s="144"/>
      <c r="H114" s="144"/>
      <c r="I114" s="145"/>
    </row>
    <row r="115" spans="1:10" x14ac:dyDescent="0.2">
      <c r="A115" s="69"/>
      <c r="I115" s="90"/>
    </row>
    <row r="116" spans="1:10" x14ac:dyDescent="0.2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57</v>
      </c>
      <c r="B119" s="1"/>
      <c r="C119" s="1"/>
      <c r="D119" s="107"/>
      <c r="E119" s="111">
        <v>9</v>
      </c>
      <c r="F119" s="111">
        <v>30</v>
      </c>
      <c r="G119" s="111">
        <v>1</v>
      </c>
      <c r="H119" s="111">
        <v>94</v>
      </c>
      <c r="I119" s="124">
        <v>10</v>
      </c>
      <c r="J119" s="109">
        <f>SUM(E119:I119)</f>
        <v>144</v>
      </c>
    </row>
    <row r="120" spans="1:10" ht="13.5" thickBot="1" x14ac:dyDescent="0.25">
      <c r="A120" s="50" t="s">
        <v>58</v>
      </c>
      <c r="B120" s="48"/>
      <c r="C120" s="48"/>
      <c r="D120" s="112"/>
      <c r="E120" s="135">
        <v>8.9</v>
      </c>
      <c r="F120" s="135">
        <v>35.090000000000003</v>
      </c>
      <c r="G120" s="135">
        <v>0.2</v>
      </c>
      <c r="H120" s="135">
        <v>52.9</v>
      </c>
      <c r="I120" s="136">
        <v>31.4</v>
      </c>
      <c r="J120" s="113">
        <f>SUM(E120:I120)</f>
        <v>128.49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4" t="s">
        <v>60</v>
      </c>
    </row>
    <row r="125" spans="1:10" x14ac:dyDescent="0.2">
      <c r="A125" s="3" t="s">
        <v>8</v>
      </c>
    </row>
    <row r="126" spans="1:10" x14ac:dyDescent="0.2">
      <c r="A126" s="64" t="s">
        <v>49</v>
      </c>
    </row>
    <row r="128" spans="1:10" x14ac:dyDescent="0.2">
      <c r="A128" s="64" t="s">
        <v>61</v>
      </c>
    </row>
    <row r="129" spans="1:1" x14ac:dyDescent="0.2">
      <c r="A129" s="64" t="s">
        <v>10</v>
      </c>
    </row>
    <row r="130" spans="1:1" x14ac:dyDescent="0.2">
      <c r="A130" s="119" t="s">
        <v>81</v>
      </c>
    </row>
    <row r="132" spans="1:1" x14ac:dyDescent="0.2">
      <c r="A132" s="64" t="s">
        <v>62</v>
      </c>
    </row>
    <row r="133" spans="1:1" x14ac:dyDescent="0.2">
      <c r="A133" s="64" t="s">
        <v>9</v>
      </c>
    </row>
    <row r="134" spans="1:1" x14ac:dyDescent="0.2">
      <c r="A134" s="119" t="s">
        <v>68</v>
      </c>
    </row>
    <row r="135" spans="1:1" x14ac:dyDescent="0.2">
      <c r="A135" s="119" t="s">
        <v>82</v>
      </c>
    </row>
    <row r="137" spans="1:1" x14ac:dyDescent="0.2">
      <c r="A137" s="64" t="s">
        <v>63</v>
      </c>
    </row>
    <row r="138" spans="1:1" x14ac:dyDescent="0.2">
      <c r="A138" s="64" t="s">
        <v>50</v>
      </c>
    </row>
    <row r="139" spans="1:1" x14ac:dyDescent="0.2">
      <c r="A139" s="64" t="s">
        <v>51</v>
      </c>
    </row>
    <row r="140" spans="1:1" x14ac:dyDescent="0.2">
      <c r="A140" s="119" t="s">
        <v>83</v>
      </c>
    </row>
    <row r="142" spans="1:1" x14ac:dyDescent="0.2">
      <c r="A142" s="64" t="s">
        <v>73</v>
      </c>
    </row>
    <row r="144" spans="1:1" x14ac:dyDescent="0.2">
      <c r="A144" s="64" t="s">
        <v>69</v>
      </c>
    </row>
    <row r="145" spans="1:1" x14ac:dyDescent="0.2">
      <c r="A145" s="64" t="s">
        <v>70</v>
      </c>
    </row>
    <row r="146" spans="1:1" x14ac:dyDescent="0.2">
      <c r="A146" s="64" t="s">
        <v>72</v>
      </c>
    </row>
    <row r="147" spans="1:1" x14ac:dyDescent="0.2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2024-01-02T14:51:12Z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