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5296" windowWidth="23355" windowHeight="13845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<sst xmlns="http://schemas.openxmlformats.org/spreadsheetml/2006/main" count="157" uniqueCount="77">
  <si>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</si>
  <si>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</si>
  <si>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</si>
  <si>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</si>
  <si>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</si>
  <si>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</si>
  <si>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</si>
  <si>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</si>
  <si>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</si>
  <si>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</si>
  <si>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</si>
  <si>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</si>
  <si>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</si>
  <si>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</si>
  <si>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</si>
  <si>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</si>
  <si>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</si>
  <si>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</si>
  <si>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</si>
  <si>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</si>
  <si>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</si>
  <si>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</si>
  <si>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</si>
  <si>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</si>
  <si>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</si>
  <si>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</si>
  <si>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</si>
  <si>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</si>
  <si>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</si>
  <si>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</si>
  <si>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</si>
  <si>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</si>
  <si>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</si>
  <si>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</si>
  <si>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</si>
  <si>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</si>
  <si>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</si>
  <si>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</si>
  <si>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</si>
  <si>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</si>
  <si>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</si>
  <si>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</si>
  <si>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</si>
  <si>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</si>
  <si>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</si>
  <si>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</si>
  <si>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</si>
  <si>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</si>
  <si>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</si>
  <si>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</si>
  <si>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</si>
  <si>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</si>
  <si>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</si>
  <si>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</si>
  <si>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</si>
  <si>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</si>
  <si>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</si>
  <si>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</si>
  <si>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</si>
  <si>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</si>
  <si>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</si>
  <si>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</si>
  <si>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</si>
  <si>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</si>
  <si>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</si>
  <si>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</si>
  <si>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</si>
  <si>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</si>
  <si>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</si>
  <si>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</si>
  <si>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</si>
  <si>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</si>
  <si>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</si>
  <si>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</si>
  <si>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</si>
  <si>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</si>
  <si>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Month Ending September, 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</si>
</sst>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0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0" fillId="34" borderId="20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24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0" xfId="0" applyFont="1" applyFill="1" applyBorder="1" applyAlignment="1">
      <alignment horizontal="right" vertical="top" wrapText="1"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 horizontal="right" vertical="top" wrapText="1"/>
    </xf>
    <xf numFmtId="3" fontId="0" fillId="34" borderId="24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0" fillId="34" borderId="0" xfId="0" applyFill="1" applyAlignment="1">
      <alignment/>
    </xf>
    <xf numFmtId="10" fontId="0" fillId="34" borderId="10" xfId="0" applyNumberFormat="1" applyFill="1" applyBorder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A1">
      <selection activeCell="O115" sqref="O115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72</v>
      </c>
      <c r="B10" s="5"/>
      <c r="C10" s="32"/>
      <c r="D10" s="33">
        <v>33021</v>
      </c>
      <c r="E10" s="33">
        <v>7851</v>
      </c>
      <c r="F10" s="33">
        <v>3342</v>
      </c>
      <c r="G10" s="33">
        <v>97</v>
      </c>
      <c r="H10" s="33">
        <f>+SUM(E10:G10)</f>
        <v>11290</v>
      </c>
      <c r="I10" s="53">
        <f>SUM(D10:G10)</f>
        <v>44311</v>
      </c>
    </row>
    <row r="11" spans="1:9" ht="12.75">
      <c r="A11" s="52" t="s">
        <v>11</v>
      </c>
      <c r="B11" s="5"/>
      <c r="C11" s="32"/>
      <c r="D11" s="34">
        <v>334655</v>
      </c>
      <c r="E11" s="34">
        <v>39691</v>
      </c>
      <c r="F11" s="34">
        <v>17350</v>
      </c>
      <c r="G11" s="35">
        <v>607</v>
      </c>
      <c r="H11" s="33">
        <f>+SUM(E11:G11)</f>
        <v>57648</v>
      </c>
      <c r="I11" s="53">
        <f>SUM(D11:G11)</f>
        <v>392303</v>
      </c>
    </row>
    <row r="12" spans="1:9" ht="12.75">
      <c r="A12" s="52" t="s">
        <v>54</v>
      </c>
      <c r="B12" s="5"/>
      <c r="C12" s="5"/>
      <c r="D12" s="36">
        <v>30144</v>
      </c>
      <c r="E12" s="36">
        <v>9574</v>
      </c>
      <c r="F12" s="36">
        <v>3001</v>
      </c>
      <c r="G12" s="36">
        <v>79</v>
      </c>
      <c r="H12" s="33">
        <f>+SUM(E12:G12)</f>
        <v>12654</v>
      </c>
      <c r="I12" s="54">
        <f>SUM(D12:G12)</f>
        <v>42798</v>
      </c>
    </row>
    <row r="13" spans="1:9" ht="12.75">
      <c r="A13" s="52" t="s">
        <v>12</v>
      </c>
      <c r="B13" s="5"/>
      <c r="C13" s="5"/>
      <c r="D13" s="36">
        <v>128220</v>
      </c>
      <c r="E13" s="36">
        <v>12214</v>
      </c>
      <c r="F13" s="36">
        <v>9809</v>
      </c>
      <c r="G13" s="36">
        <v>474</v>
      </c>
      <c r="H13" s="33">
        <f>+SUM(E13:G13)</f>
        <v>22497</v>
      </c>
      <c r="I13" s="54">
        <f>SUM(D13:G13)</f>
        <v>150717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526040</v>
      </c>
      <c r="E15" s="60">
        <f t="shared" si="0"/>
        <v>69330</v>
      </c>
      <c r="F15" s="60">
        <f t="shared" si="0"/>
        <v>33502</v>
      </c>
      <c r="G15" s="60">
        <f t="shared" si="0"/>
        <v>1257</v>
      </c>
      <c r="H15" s="60">
        <f t="shared" si="0"/>
        <v>104089</v>
      </c>
      <c r="I15" s="61">
        <f t="shared" si="0"/>
        <v>630129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72</v>
      </c>
      <c r="B20" s="5"/>
      <c r="C20" s="5"/>
      <c r="D20" s="36">
        <v>224008</v>
      </c>
      <c r="E20" s="36">
        <v>28549</v>
      </c>
      <c r="F20" s="36">
        <v>6350</v>
      </c>
      <c r="G20" s="36">
        <v>111</v>
      </c>
      <c r="H20" s="33">
        <f>+SUM(E20:G20)</f>
        <v>35010</v>
      </c>
      <c r="I20" s="54">
        <f>SUM(D20:G20)</f>
        <v>259018</v>
      </c>
    </row>
    <row r="21" spans="1:9" ht="12.75">
      <c r="A21" s="52" t="s">
        <v>14</v>
      </c>
      <c r="B21" s="5"/>
      <c r="C21" s="5"/>
      <c r="D21" s="34">
        <v>1118998</v>
      </c>
      <c r="E21" s="34">
        <v>101764</v>
      </c>
      <c r="F21" s="34">
        <v>27527</v>
      </c>
      <c r="G21" s="35">
        <v>653</v>
      </c>
      <c r="H21" s="33">
        <f>+SUM(E21:G21)</f>
        <v>129944</v>
      </c>
      <c r="I21" s="53">
        <f>SUM(D21:G21)</f>
        <v>1248942</v>
      </c>
    </row>
    <row r="22" spans="1:9" ht="12.75">
      <c r="A22" s="52" t="s">
        <v>54</v>
      </c>
      <c r="B22" s="5"/>
      <c r="C22" s="5"/>
      <c r="D22" s="36">
        <v>174620</v>
      </c>
      <c r="E22" s="36">
        <v>26854</v>
      </c>
      <c r="F22" s="36">
        <v>5205</v>
      </c>
      <c r="G22" s="36">
        <v>83</v>
      </c>
      <c r="H22" s="33">
        <f>+SUM(E22:G22)</f>
        <v>32142</v>
      </c>
      <c r="I22" s="54">
        <f>SUM(D22:G22)</f>
        <v>206762</v>
      </c>
    </row>
    <row r="23" spans="1:9" ht="12.75">
      <c r="A23" s="52" t="s">
        <v>12</v>
      </c>
      <c r="B23" s="5"/>
      <c r="C23" s="5"/>
      <c r="D23" s="36">
        <v>493201</v>
      </c>
      <c r="E23" s="36">
        <v>31732</v>
      </c>
      <c r="F23" s="36">
        <v>16991</v>
      </c>
      <c r="G23" s="36">
        <v>550</v>
      </c>
      <c r="H23" s="33">
        <f>+SUM(E23:G23)</f>
        <v>49273</v>
      </c>
      <c r="I23" s="54">
        <f>SUM(D23:G23)</f>
        <v>542474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2010827</v>
      </c>
      <c r="E25" s="60">
        <f t="shared" si="1"/>
        <v>188899</v>
      </c>
      <c r="F25" s="60">
        <f t="shared" si="1"/>
        <v>56073</v>
      </c>
      <c r="G25" s="60">
        <f t="shared" si="1"/>
        <v>1397</v>
      </c>
      <c r="H25" s="60">
        <f t="shared" si="1"/>
        <v>246369</v>
      </c>
      <c r="I25" s="61">
        <f t="shared" si="1"/>
        <v>2257196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72</v>
      </c>
      <c r="B30" s="5"/>
      <c r="C30" s="6"/>
      <c r="D30" s="126">
        <f aca="true" t="shared" si="2" ref="D30:I30">D10/D20</f>
        <v>0.1474099139316453</v>
      </c>
      <c r="E30" s="126">
        <f t="shared" si="2"/>
        <v>0.2750008756874146</v>
      </c>
      <c r="F30" s="129">
        <f t="shared" si="2"/>
        <v>0.5262992125984252</v>
      </c>
      <c r="G30" s="126">
        <f t="shared" si="2"/>
        <v>0.8738738738738738</v>
      </c>
      <c r="H30" s="126">
        <f t="shared" si="2"/>
        <v>0.32247929163096256</v>
      </c>
      <c r="I30" s="127">
        <f t="shared" si="2"/>
        <v>0.1710730528380267</v>
      </c>
    </row>
    <row r="31" spans="1:9" ht="12.75">
      <c r="A31" s="52" t="s">
        <v>14</v>
      </c>
      <c r="B31" s="5"/>
      <c r="C31" s="6"/>
      <c r="D31" s="126">
        <f>D11/D21</f>
        <v>0.2990666649985076</v>
      </c>
      <c r="E31" s="126">
        <f>E11/E21</f>
        <v>0.39002987303958175</v>
      </c>
      <c r="F31" s="129">
        <f>F11/F21</f>
        <v>0.630290260471537</v>
      </c>
      <c r="G31" s="126">
        <f>G11/G21</f>
        <v>0.9295558958652373</v>
      </c>
      <c r="H31" s="126">
        <f aca="true" t="shared" si="3" ref="D31:I33">H11/H21</f>
        <v>0.4436372591270086</v>
      </c>
      <c r="I31" s="127">
        <f t="shared" si="3"/>
        <v>0.314108261232307</v>
      </c>
    </row>
    <row r="32" spans="1:9" ht="12.75">
      <c r="A32" s="52" t="s">
        <v>54</v>
      </c>
      <c r="B32" s="5"/>
      <c r="C32" s="6"/>
      <c r="D32" s="126">
        <f t="shared" si="3"/>
        <v>0.17262627419539572</v>
      </c>
      <c r="E32" s="126">
        <f t="shared" si="3"/>
        <v>0.3565204438817308</v>
      </c>
      <c r="F32" s="129">
        <f t="shared" si="3"/>
        <v>0.5765609990393852</v>
      </c>
      <c r="G32" s="126">
        <f t="shared" si="3"/>
        <v>0.9518072289156626</v>
      </c>
      <c r="H32" s="126">
        <f t="shared" si="3"/>
        <v>0.393690498413291</v>
      </c>
      <c r="I32" s="127">
        <f t="shared" si="3"/>
        <v>0.20699161354600942</v>
      </c>
    </row>
    <row r="33" spans="1:9" ht="12.75">
      <c r="A33" s="52" t="s">
        <v>12</v>
      </c>
      <c r="B33" s="5"/>
      <c r="C33" s="6"/>
      <c r="D33" s="126">
        <f t="shared" si="3"/>
        <v>0.2599751419806529</v>
      </c>
      <c r="E33" s="126">
        <f t="shared" si="3"/>
        <v>0.3849111307197781</v>
      </c>
      <c r="F33" s="129">
        <f t="shared" si="3"/>
        <v>0.5773056323936202</v>
      </c>
      <c r="G33" s="126">
        <f t="shared" si="3"/>
        <v>0.8618181818181818</v>
      </c>
      <c r="H33" s="126">
        <f t="shared" si="3"/>
        <v>0.45657865362368844</v>
      </c>
      <c r="I33" s="127">
        <f t="shared" si="3"/>
        <v>0.2778326703215269</v>
      </c>
    </row>
    <row r="34" spans="1:9" ht="12.75">
      <c r="A34" s="55"/>
      <c r="B34" s="5"/>
      <c r="C34" s="6"/>
      <c r="D34" s="120"/>
      <c r="E34" s="120"/>
      <c r="F34" s="120"/>
      <c r="G34" s="120"/>
      <c r="H34" s="120"/>
      <c r="I34" s="121"/>
    </row>
    <row r="35" spans="1:9" ht="13.5" thickBot="1">
      <c r="A35" s="57" t="s">
        <v>10</v>
      </c>
      <c r="B35" s="58"/>
      <c r="C35" s="59"/>
      <c r="D35" s="122">
        <f aca="true" t="shared" si="4" ref="D35:I35">D15/D25</f>
        <v>0.2616038077865475</v>
      </c>
      <c r="E35" s="122">
        <f t="shared" si="4"/>
        <v>0.3670215300239811</v>
      </c>
      <c r="F35" s="122">
        <f t="shared" si="4"/>
        <v>0.5974711536746741</v>
      </c>
      <c r="G35" s="122">
        <f t="shared" si="4"/>
        <v>0.8997852541159628</v>
      </c>
      <c r="H35" s="122">
        <f t="shared" si="4"/>
        <v>0.4224922778433975</v>
      </c>
      <c r="I35" s="123">
        <f t="shared" si="4"/>
        <v>0.2791645032154939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52" t="s">
        <v>72</v>
      </c>
      <c r="B40" s="9"/>
      <c r="C40" s="9"/>
      <c r="D40" s="36">
        <v>120.2</v>
      </c>
      <c r="E40" s="36">
        <v>23.8</v>
      </c>
      <c r="F40" s="36">
        <v>239</v>
      </c>
      <c r="G40" s="36">
        <v>227.3</v>
      </c>
      <c r="H40" s="33">
        <f>+SUM(E40:G40)</f>
        <v>490.1</v>
      </c>
      <c r="I40" s="54">
        <f>SUM(D40:G40)</f>
        <v>610.3</v>
      </c>
    </row>
    <row r="41" spans="1:9" ht="12.75">
      <c r="A41" s="64" t="s">
        <v>14</v>
      </c>
      <c r="B41" s="9"/>
      <c r="C41" s="9"/>
      <c r="D41" s="34">
        <v>1159.11</v>
      </c>
      <c r="E41" s="34">
        <v>123.38</v>
      </c>
      <c r="F41" s="34">
        <v>1319.83</v>
      </c>
      <c r="G41" s="34">
        <v>1286.26</v>
      </c>
      <c r="H41" s="33">
        <f>+SUM(E41:G41)</f>
        <v>2729.4700000000003</v>
      </c>
      <c r="I41" s="53">
        <f>SUM(D41:G41)</f>
        <v>3888.58</v>
      </c>
    </row>
    <row r="42" spans="1:9" ht="12.75">
      <c r="A42" s="64" t="s">
        <v>54</v>
      </c>
      <c r="B42" s="9"/>
      <c r="C42" s="9"/>
      <c r="D42" s="36">
        <v>104.8</v>
      </c>
      <c r="E42" s="36">
        <v>36.2</v>
      </c>
      <c r="F42" s="36">
        <v>164.6</v>
      </c>
      <c r="G42" s="36">
        <v>114.2</v>
      </c>
      <c r="H42" s="33">
        <f>+SUM(E42:G42)</f>
        <v>315</v>
      </c>
      <c r="I42" s="54">
        <f>SUM(D42:G42)</f>
        <v>419.8</v>
      </c>
    </row>
    <row r="43" spans="1:9" ht="12.75">
      <c r="A43" s="64" t="s">
        <v>12</v>
      </c>
      <c r="B43" s="9"/>
      <c r="C43" s="9"/>
      <c r="D43" s="36">
        <v>442.2</v>
      </c>
      <c r="E43" s="36">
        <v>45.7</v>
      </c>
      <c r="F43" s="36">
        <v>692.4</v>
      </c>
      <c r="G43" s="36">
        <v>704.8</v>
      </c>
      <c r="H43" s="33">
        <f>+SUM(E43:G43)</f>
        <v>1442.9</v>
      </c>
      <c r="I43" s="54">
        <f>SUM(D43:G43)</f>
        <v>1885.1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1826.31</v>
      </c>
      <c r="E45" s="60">
        <f t="shared" si="5"/>
        <v>229.07999999999998</v>
      </c>
      <c r="F45" s="60">
        <f t="shared" si="5"/>
        <v>2415.83</v>
      </c>
      <c r="G45" s="60">
        <f t="shared" si="5"/>
        <v>2332.56</v>
      </c>
      <c r="H45" s="60">
        <f t="shared" si="5"/>
        <v>4977.47</v>
      </c>
      <c r="I45" s="61">
        <f t="shared" si="5"/>
        <v>6803.780000000001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52" t="s">
        <v>72</v>
      </c>
      <c r="B50" s="9"/>
      <c r="C50" s="9"/>
      <c r="D50" s="36">
        <v>773.5</v>
      </c>
      <c r="E50" s="36">
        <v>83.5</v>
      </c>
      <c r="F50" s="36">
        <v>360.5</v>
      </c>
      <c r="G50" s="36">
        <v>256.9</v>
      </c>
      <c r="H50" s="33">
        <f>+SUM(E50:G50)</f>
        <v>700.9</v>
      </c>
      <c r="I50" s="79">
        <f>SUM(D50:G50)</f>
        <v>1474.4</v>
      </c>
    </row>
    <row r="51" spans="1:9" ht="12.75">
      <c r="A51" s="64" t="s">
        <v>14</v>
      </c>
      <c r="B51" s="9"/>
      <c r="C51" s="9"/>
      <c r="D51" s="34">
        <v>3691.74</v>
      </c>
      <c r="E51" s="34">
        <v>305.9</v>
      </c>
      <c r="F51" s="34">
        <v>1800.36</v>
      </c>
      <c r="G51" s="34">
        <v>1361.82</v>
      </c>
      <c r="H51" s="33">
        <f>+SUM(E51:G51)</f>
        <v>3468.08</v>
      </c>
      <c r="I51" s="80">
        <f>SUM(D51:G51)</f>
        <v>7159.82</v>
      </c>
    </row>
    <row r="52" spans="1:9" ht="12.75">
      <c r="A52" s="64" t="s">
        <v>54</v>
      </c>
      <c r="B52" s="9"/>
      <c r="C52" s="9"/>
      <c r="D52" s="36">
        <v>533.4</v>
      </c>
      <c r="E52" s="36">
        <v>80.7</v>
      </c>
      <c r="F52" s="36">
        <v>230.6</v>
      </c>
      <c r="G52" s="36">
        <v>118.4</v>
      </c>
      <c r="H52" s="33">
        <f>+SUM(E52:G52)</f>
        <v>429.70000000000005</v>
      </c>
      <c r="I52" s="79">
        <f>SUM(D52:G52)</f>
        <v>963.1</v>
      </c>
    </row>
    <row r="53" spans="1:9" ht="12.75">
      <c r="A53" s="64" t="s">
        <v>12</v>
      </c>
      <c r="B53" s="9"/>
      <c r="C53" s="9"/>
      <c r="D53" s="36">
        <v>1610.6</v>
      </c>
      <c r="E53" s="36">
        <v>99.7</v>
      </c>
      <c r="F53" s="36">
        <v>948.9</v>
      </c>
      <c r="G53" s="36">
        <v>765.3</v>
      </c>
      <c r="H53" s="33">
        <f>+SUM(E53:G53)</f>
        <v>1813.8999999999999</v>
      </c>
      <c r="I53" s="79">
        <f>SUM(D53:G53)</f>
        <v>3424.5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6609.24</v>
      </c>
      <c r="E55" s="60">
        <f t="shared" si="6"/>
        <v>569.8</v>
      </c>
      <c r="F55" s="60">
        <f t="shared" si="6"/>
        <v>3340.3599999999997</v>
      </c>
      <c r="G55" s="60">
        <f t="shared" si="6"/>
        <v>2502.42</v>
      </c>
      <c r="H55" s="60">
        <f t="shared" si="6"/>
        <v>6412.579999999999</v>
      </c>
      <c r="I55" s="61">
        <f t="shared" si="6"/>
        <v>13021.82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52" t="s">
        <v>72</v>
      </c>
      <c r="B60" s="5"/>
      <c r="C60" s="6"/>
      <c r="D60" s="126">
        <f aca="true" t="shared" si="7" ref="D60:I60">D40/D50</f>
        <v>0.15539754363283775</v>
      </c>
      <c r="E60" s="126">
        <f t="shared" si="7"/>
        <v>0.28502994011976046</v>
      </c>
      <c r="F60" s="126">
        <f t="shared" si="7"/>
        <v>0.6629680998613038</v>
      </c>
      <c r="G60" s="126">
        <f t="shared" si="7"/>
        <v>0.8847800700661738</v>
      </c>
      <c r="H60" s="126">
        <f t="shared" si="7"/>
        <v>0.6992438293622486</v>
      </c>
      <c r="I60" s="127">
        <f t="shared" si="7"/>
        <v>0.4139310906131307</v>
      </c>
    </row>
    <row r="61" spans="1:9" ht="12.75">
      <c r="A61" s="64" t="s">
        <v>14</v>
      </c>
      <c r="B61" s="5"/>
      <c r="C61" s="6"/>
      <c r="D61" s="126">
        <f>D41/D51</f>
        <v>0.31397389848689233</v>
      </c>
      <c r="E61" s="126">
        <f>E41/E51</f>
        <v>0.4033344230140569</v>
      </c>
      <c r="F61" s="126">
        <f>F41/F51</f>
        <v>0.733092270434802</v>
      </c>
      <c r="G61" s="126">
        <f>G41/G51</f>
        <v>0.9445154278832739</v>
      </c>
      <c r="H61" s="126">
        <f>H41/H51</f>
        <v>0.7870262508361976</v>
      </c>
      <c r="I61" s="127">
        <f aca="true" t="shared" si="8" ref="H61:I63">I41/I51</f>
        <v>0.5431114190021537</v>
      </c>
    </row>
    <row r="62" spans="1:9" ht="12.75">
      <c r="A62" s="64" t="s">
        <v>54</v>
      </c>
      <c r="B62" s="5"/>
      <c r="C62" s="6"/>
      <c r="D62" s="126">
        <f aca="true" t="shared" si="9" ref="D62:G63">D42/D52</f>
        <v>0.19647544056992877</v>
      </c>
      <c r="E62" s="126">
        <f t="shared" si="9"/>
        <v>0.4485749690210657</v>
      </c>
      <c r="F62" s="126">
        <f t="shared" si="9"/>
        <v>0.7137901127493496</v>
      </c>
      <c r="G62" s="126">
        <f t="shared" si="9"/>
        <v>0.964527027027027</v>
      </c>
      <c r="H62" s="126">
        <f t="shared" si="8"/>
        <v>0.7330695834303002</v>
      </c>
      <c r="I62" s="127">
        <f t="shared" si="8"/>
        <v>0.4358841241823279</v>
      </c>
    </row>
    <row r="63" spans="1:9" ht="12.75">
      <c r="A63" s="64" t="s">
        <v>12</v>
      </c>
      <c r="B63" s="5"/>
      <c r="C63" s="6"/>
      <c r="D63" s="126">
        <f t="shared" si="9"/>
        <v>0.274556066062337</v>
      </c>
      <c r="E63" s="126">
        <f t="shared" si="9"/>
        <v>0.4583751253761284</v>
      </c>
      <c r="F63" s="126">
        <f t="shared" si="9"/>
        <v>0.7296870060069555</v>
      </c>
      <c r="G63" s="126">
        <f t="shared" si="9"/>
        <v>0.9209460342349406</v>
      </c>
      <c r="H63" s="126">
        <f t="shared" si="8"/>
        <v>0.7954683279122334</v>
      </c>
      <c r="I63" s="127">
        <f t="shared" si="8"/>
        <v>0.550474521828004</v>
      </c>
    </row>
    <row r="64" spans="1:9" ht="12.75">
      <c r="A64" s="65"/>
      <c r="B64" s="5"/>
      <c r="C64" s="6"/>
      <c r="D64" s="120"/>
      <c r="E64" s="120"/>
      <c r="F64" s="120"/>
      <c r="G64" s="120"/>
      <c r="H64" s="120"/>
      <c r="I64" s="121"/>
    </row>
    <row r="65" spans="1:9" ht="13.5" thickBot="1">
      <c r="A65" s="66" t="s">
        <v>10</v>
      </c>
      <c r="B65" s="58"/>
      <c r="C65" s="59"/>
      <c r="D65" s="122">
        <f aca="true" t="shared" si="10" ref="D65:I65">D45/D55</f>
        <v>0.2763267788732139</v>
      </c>
      <c r="E65" s="122">
        <f t="shared" si="10"/>
        <v>0.402035802035802</v>
      </c>
      <c r="F65" s="122">
        <f t="shared" si="10"/>
        <v>0.7232244428744208</v>
      </c>
      <c r="G65" s="122">
        <f t="shared" si="10"/>
        <v>0.9321217061884096</v>
      </c>
      <c r="H65" s="122">
        <f t="shared" si="10"/>
        <v>0.7762039615880038</v>
      </c>
      <c r="I65" s="123">
        <f t="shared" si="10"/>
        <v>0.522490711743827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52" t="s">
        <v>72</v>
      </c>
      <c r="B70" s="5"/>
      <c r="C70" s="5"/>
      <c r="D70" s="38">
        <v>21</v>
      </c>
      <c r="E70" s="38">
        <v>25</v>
      </c>
      <c r="F70" s="38">
        <v>26</v>
      </c>
      <c r="G70" s="38">
        <v>12</v>
      </c>
      <c r="H70" s="37"/>
      <c r="I70" s="70"/>
    </row>
    <row r="71" spans="1:9" ht="12.75">
      <c r="A71" s="64" t="s">
        <v>14</v>
      </c>
      <c r="B71" s="5"/>
      <c r="C71" s="5"/>
      <c r="D71" s="35">
        <v>51</v>
      </c>
      <c r="E71" s="35">
        <v>51</v>
      </c>
      <c r="F71" s="35">
        <v>47</v>
      </c>
      <c r="G71" s="35">
        <v>22</v>
      </c>
      <c r="H71" s="37"/>
      <c r="I71" s="70"/>
    </row>
    <row r="72" spans="1:9" ht="12.75">
      <c r="A72" s="64" t="s">
        <v>54</v>
      </c>
      <c r="B72" s="5"/>
      <c r="C72" s="5"/>
      <c r="D72" s="39">
        <v>34</v>
      </c>
      <c r="E72" s="39">
        <v>40</v>
      </c>
      <c r="F72" s="39">
        <v>34</v>
      </c>
      <c r="G72" s="39">
        <v>19</v>
      </c>
      <c r="H72" s="37"/>
      <c r="I72" s="70"/>
    </row>
    <row r="73" spans="1:9" ht="12.75">
      <c r="A73" s="64" t="s">
        <v>12</v>
      </c>
      <c r="B73" s="5"/>
      <c r="C73" s="5"/>
      <c r="D73" s="39">
        <v>42</v>
      </c>
      <c r="E73" s="39">
        <v>43</v>
      </c>
      <c r="F73" s="39">
        <v>42</v>
      </c>
      <c r="G73" s="39">
        <v>21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20</v>
      </c>
    </row>
    <row r="78" ht="12.75">
      <c r="F78" s="8" t="s">
        <v>71</v>
      </c>
    </row>
    <row r="80" ht="12.75">
      <c r="F80" s="8" t="s">
        <v>21</v>
      </c>
    </row>
    <row r="81" ht="12.75">
      <c r="F81" s="1" t="s">
        <v>22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73</v>
      </c>
      <c r="B84" s="5"/>
      <c r="C84" s="5"/>
      <c r="D84" s="33">
        <v>378</v>
      </c>
      <c r="E84" s="39">
        <v>61</v>
      </c>
      <c r="F84" s="39">
        <v>25</v>
      </c>
      <c r="G84" s="39">
        <v>20</v>
      </c>
      <c r="H84" s="36">
        <f aca="true" t="shared" si="11" ref="H84:H89">SUM(E84:G84)</f>
        <v>106</v>
      </c>
      <c r="I84" s="79">
        <f aca="true" t="shared" si="12" ref="I84:I91">SUM(D84:G84)</f>
        <v>484</v>
      </c>
    </row>
    <row r="85" spans="1:9" ht="12.75">
      <c r="A85" s="52" t="s">
        <v>74</v>
      </c>
      <c r="B85" s="5"/>
      <c r="C85" s="5"/>
      <c r="D85" s="36">
        <v>470</v>
      </c>
      <c r="E85" s="39">
        <v>150</v>
      </c>
      <c r="F85" s="39">
        <v>64</v>
      </c>
      <c r="G85" s="39">
        <v>25</v>
      </c>
      <c r="H85" s="36">
        <f t="shared" si="11"/>
        <v>239</v>
      </c>
      <c r="I85" s="79">
        <f t="shared" si="12"/>
        <v>709</v>
      </c>
    </row>
    <row r="86" spans="1:9" ht="12.75">
      <c r="A86" s="52" t="s">
        <v>23</v>
      </c>
      <c r="B86" s="5"/>
      <c r="C86" s="5"/>
      <c r="D86" s="34">
        <v>11329</v>
      </c>
      <c r="E86" s="124">
        <v>5572</v>
      </c>
      <c r="F86" s="34">
        <v>572</v>
      </c>
      <c r="G86" s="35">
        <v>7</v>
      </c>
      <c r="H86" s="33">
        <f t="shared" si="11"/>
        <v>6151</v>
      </c>
      <c r="I86" s="80">
        <f t="shared" si="12"/>
        <v>17480</v>
      </c>
    </row>
    <row r="87" spans="1:9" ht="12.75">
      <c r="A87" s="52" t="s">
        <v>24</v>
      </c>
      <c r="B87" s="5"/>
      <c r="C87" s="5"/>
      <c r="D87" s="34">
        <v>11329</v>
      </c>
      <c r="E87" s="124">
        <v>5572</v>
      </c>
      <c r="F87" s="34">
        <v>572</v>
      </c>
      <c r="G87" s="35">
        <v>7</v>
      </c>
      <c r="H87" s="33">
        <f t="shared" si="11"/>
        <v>6151</v>
      </c>
      <c r="I87" s="80">
        <f t="shared" si="12"/>
        <v>17480</v>
      </c>
    </row>
    <row r="88" spans="1:9" ht="12.75">
      <c r="A88" s="52" t="s">
        <v>55</v>
      </c>
      <c r="B88" s="5"/>
      <c r="C88" s="5"/>
      <c r="D88" s="33">
        <v>1461</v>
      </c>
      <c r="E88" s="33">
        <v>173</v>
      </c>
      <c r="F88" s="33">
        <v>49</v>
      </c>
      <c r="G88" s="33">
        <v>1</v>
      </c>
      <c r="H88" s="33">
        <f t="shared" si="11"/>
        <v>223</v>
      </c>
      <c r="I88" s="80">
        <f t="shared" si="12"/>
        <v>1684</v>
      </c>
    </row>
    <row r="89" spans="1:9" ht="12.75">
      <c r="A89" s="52" t="s">
        <v>56</v>
      </c>
      <c r="B89" s="5"/>
      <c r="C89" s="5"/>
      <c r="D89" s="36">
        <v>1598</v>
      </c>
      <c r="E89" s="36">
        <v>206</v>
      </c>
      <c r="F89" s="36">
        <v>80</v>
      </c>
      <c r="G89" s="36">
        <v>1</v>
      </c>
      <c r="H89" s="36">
        <f t="shared" si="11"/>
        <v>287</v>
      </c>
      <c r="I89" s="79">
        <f t="shared" si="12"/>
        <v>1885</v>
      </c>
    </row>
    <row r="90" spans="1:9" ht="12.75">
      <c r="A90" s="52" t="s">
        <v>25</v>
      </c>
      <c r="B90" s="5"/>
      <c r="C90" s="5"/>
      <c r="D90" s="36">
        <v>2161</v>
      </c>
      <c r="E90" s="36">
        <v>82</v>
      </c>
      <c r="F90" s="36">
        <v>56</v>
      </c>
      <c r="G90" s="36">
        <v>3</v>
      </c>
      <c r="H90" s="36">
        <f>SUM(E90:G90)</f>
        <v>141</v>
      </c>
      <c r="I90" s="79">
        <f t="shared" si="12"/>
        <v>2302</v>
      </c>
    </row>
    <row r="91" spans="1:9" ht="12.75">
      <c r="A91" s="52" t="s">
        <v>26</v>
      </c>
      <c r="B91" s="5"/>
      <c r="C91" s="5"/>
      <c r="D91" s="36">
        <v>5016</v>
      </c>
      <c r="E91" s="36">
        <v>261</v>
      </c>
      <c r="F91" s="36">
        <v>270</v>
      </c>
      <c r="G91" s="36">
        <v>6</v>
      </c>
      <c r="H91" s="128">
        <f>SUM(E91:G91)</f>
        <v>537</v>
      </c>
      <c r="I91" s="79">
        <f t="shared" si="12"/>
        <v>5553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27</v>
      </c>
      <c r="B93" s="19"/>
      <c r="C93" s="20"/>
      <c r="D93" s="29">
        <f aca="true" t="shared" si="13" ref="D93:G94">D84+D86+D88+D90</f>
        <v>15329</v>
      </c>
      <c r="E93" s="29">
        <f t="shared" si="13"/>
        <v>5888</v>
      </c>
      <c r="F93" s="29">
        <f t="shared" si="13"/>
        <v>702</v>
      </c>
      <c r="G93" s="112">
        <f t="shared" si="13"/>
        <v>31</v>
      </c>
      <c r="H93" s="29">
        <f>+SUM(E93:G93)</f>
        <v>6621</v>
      </c>
      <c r="I93" s="113">
        <f>+SUM(D93:G93)</f>
        <v>21950</v>
      </c>
    </row>
    <row r="94" spans="1:9" ht="13.5" thickBot="1">
      <c r="A94" s="57" t="s">
        <v>28</v>
      </c>
      <c r="B94" s="82"/>
      <c r="C94" s="83"/>
      <c r="D94" s="84">
        <f t="shared" si="13"/>
        <v>18413</v>
      </c>
      <c r="E94" s="84">
        <f t="shared" si="13"/>
        <v>6189</v>
      </c>
      <c r="F94" s="84">
        <f t="shared" si="13"/>
        <v>986</v>
      </c>
      <c r="G94" s="110">
        <f t="shared" si="13"/>
        <v>39</v>
      </c>
      <c r="H94" s="84">
        <f>+SUM(E94:G94)</f>
        <v>7214</v>
      </c>
      <c r="I94" s="111">
        <f>+SUM(D94:G94)</f>
        <v>25627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ht="12.75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>
      <c r="A99" s="130" t="s">
        <v>31</v>
      </c>
      <c r="B99" s="131"/>
      <c r="C99" s="131"/>
      <c r="D99" s="131"/>
      <c r="E99" s="131"/>
      <c r="F99" s="131"/>
      <c r="G99" s="131"/>
      <c r="H99" s="131"/>
      <c r="I99" s="132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ht="12.75">
      <c r="A102" s="55" t="s">
        <v>32</v>
      </c>
      <c r="B102" s="5"/>
      <c r="C102" s="5"/>
      <c r="D102" s="5"/>
      <c r="E102" s="5"/>
      <c r="F102" s="42"/>
      <c r="G102" s="34">
        <v>20496</v>
      </c>
      <c r="H102" s="118">
        <v>14599</v>
      </c>
      <c r="I102" s="56">
        <f>SUM(G102:H102)</f>
        <v>35095</v>
      </c>
    </row>
    <row r="103" spans="1:9" ht="12.75">
      <c r="A103" s="55" t="s">
        <v>33</v>
      </c>
      <c r="B103" s="5"/>
      <c r="C103" s="5"/>
      <c r="D103" s="5"/>
      <c r="E103" s="5"/>
      <c r="F103" s="42"/>
      <c r="G103" s="34">
        <v>61720</v>
      </c>
      <c r="H103" s="118">
        <v>54062</v>
      </c>
      <c r="I103" s="56">
        <f>SUM(G103:H103)</f>
        <v>115782</v>
      </c>
    </row>
    <row r="104" spans="1:9" ht="12.75">
      <c r="A104" s="55" t="s">
        <v>34</v>
      </c>
      <c r="B104" s="5"/>
      <c r="C104" s="5"/>
      <c r="D104" s="5"/>
      <c r="E104" s="5"/>
      <c r="F104" s="42"/>
      <c r="G104" s="43">
        <f>G102/G103</f>
        <v>0.3320803629293584</v>
      </c>
      <c r="H104" s="40">
        <f>H102/H103</f>
        <v>0.27004180385483334</v>
      </c>
      <c r="I104" s="89">
        <f>I102/I103</f>
        <v>0.30311274636817465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37</v>
      </c>
      <c r="B106" s="5"/>
      <c r="C106" s="5"/>
      <c r="D106" s="5"/>
      <c r="E106" s="5"/>
      <c r="F106" s="44"/>
      <c r="G106" s="119">
        <v>90.47</v>
      </c>
      <c r="H106" s="118">
        <v>75936.2</v>
      </c>
      <c r="I106" s="91">
        <f>SUM(G106:H106)</f>
        <v>76026.67</v>
      </c>
    </row>
    <row r="107" spans="1:9" ht="12.75">
      <c r="A107" s="55" t="s">
        <v>38</v>
      </c>
      <c r="B107" s="5"/>
      <c r="C107" s="5"/>
      <c r="D107" s="5"/>
      <c r="E107" s="5"/>
      <c r="F107" s="44"/>
      <c r="G107" s="119">
        <v>263.68</v>
      </c>
      <c r="H107" s="118">
        <v>278079.5</v>
      </c>
      <c r="I107" s="91">
        <f>SUM(G107:H107)</f>
        <v>278343.18</v>
      </c>
    </row>
    <row r="108" spans="1:9" ht="13.5" thickBot="1">
      <c r="A108" s="92" t="s">
        <v>39</v>
      </c>
      <c r="B108" s="93"/>
      <c r="C108" s="93"/>
      <c r="D108" s="93"/>
      <c r="E108" s="93"/>
      <c r="F108" s="94"/>
      <c r="G108" s="95">
        <f>G106/G107</f>
        <v>0.3431052791262136</v>
      </c>
      <c r="H108" s="96">
        <f>H106/H107</f>
        <v>0.27307370733908826</v>
      </c>
      <c r="I108" s="97">
        <f>I106/I107</f>
        <v>0.27314004963225613</v>
      </c>
    </row>
    <row r="109" spans="6:7" ht="12.75">
      <c r="F109" s="1" t="s">
        <v>40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ht="12.75">
      <c r="A112" s="134" t="s">
        <v>42</v>
      </c>
      <c r="B112" s="135"/>
      <c r="C112" s="135"/>
      <c r="D112" s="135"/>
      <c r="E112" s="135"/>
      <c r="F112" s="135"/>
      <c r="G112" s="135"/>
      <c r="H112" s="135"/>
      <c r="I112" s="136"/>
    </row>
    <row r="113" spans="1:9" ht="12.75">
      <c r="A113" s="134" t="s">
        <v>43</v>
      </c>
      <c r="B113" s="135"/>
      <c r="C113" s="135"/>
      <c r="D113" s="135"/>
      <c r="E113" s="135"/>
      <c r="F113" s="135"/>
      <c r="G113" s="135"/>
      <c r="H113" s="135"/>
      <c r="I113" s="136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75</v>
      </c>
      <c r="F115" s="14" t="s">
        <v>35</v>
      </c>
      <c r="G115" s="14" t="s">
        <v>57</v>
      </c>
      <c r="H115" s="14" t="s">
        <v>36</v>
      </c>
      <c r="I115" s="98" t="s">
        <v>10</v>
      </c>
    </row>
    <row r="116" spans="1:9" ht="12.75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46</v>
      </c>
      <c r="B118" s="5"/>
      <c r="C118" s="5"/>
      <c r="D118" s="6"/>
      <c r="E118" s="114">
        <v>14</v>
      </c>
      <c r="F118" s="115">
        <v>46</v>
      </c>
      <c r="G118" s="114">
        <v>4</v>
      </c>
      <c r="H118" s="114">
        <v>76</v>
      </c>
      <c r="I118" s="104">
        <f>SUM(E118:H118)</f>
        <v>140</v>
      </c>
    </row>
    <row r="119" spans="1:9" ht="13.5" thickBot="1">
      <c r="A119" s="99" t="s">
        <v>47</v>
      </c>
      <c r="B119" s="93"/>
      <c r="C119" s="93"/>
      <c r="D119" s="100"/>
      <c r="E119" s="116">
        <v>29.6</v>
      </c>
      <c r="F119" s="117">
        <v>75.56</v>
      </c>
      <c r="G119" s="116">
        <v>4.3</v>
      </c>
      <c r="H119" s="125">
        <v>60.5</v>
      </c>
      <c r="I119" s="105">
        <f>SUM(E119:H119)</f>
        <v>169.95999999999998</v>
      </c>
    </row>
    <row r="120" ht="12.75">
      <c r="F120" s="15"/>
    </row>
    <row r="121" spans="1:6" ht="12.75">
      <c r="A121" s="7" t="s">
        <v>48</v>
      </c>
      <c r="F121" s="15"/>
    </row>
    <row r="122" ht="13.5" customHeight="1">
      <c r="A122" s="7"/>
    </row>
    <row r="123" ht="14.25" customHeight="1">
      <c r="A123" s="15" t="s">
        <v>49</v>
      </c>
    </row>
    <row r="124" ht="12.75">
      <c r="A124" s="7" t="s">
        <v>58</v>
      </c>
    </row>
    <row r="125" ht="12.75">
      <c r="A125" s="15" t="s">
        <v>66</v>
      </c>
    </row>
    <row r="126" ht="12.75">
      <c r="A126" s="15" t="s">
        <v>59</v>
      </c>
    </row>
    <row r="128" ht="12.75">
      <c r="A128" t="s">
        <v>50</v>
      </c>
    </row>
    <row r="129" ht="12.75">
      <c r="A129" t="s">
        <v>69</v>
      </c>
    </row>
    <row r="130" ht="12.75">
      <c r="A130" t="s">
        <v>70</v>
      </c>
    </row>
    <row r="132" ht="12.75">
      <c r="A132" t="s">
        <v>51</v>
      </c>
    </row>
    <row r="133" ht="12.75">
      <c r="A133" t="s">
        <v>67</v>
      </c>
    </row>
    <row r="134" ht="12.75">
      <c r="A134" t="s">
        <v>60</v>
      </c>
    </row>
    <row r="136" ht="12.75">
      <c r="A136" t="s">
        <v>52</v>
      </c>
    </row>
    <row r="137" ht="12.75">
      <c r="A137" t="s">
        <v>68</v>
      </c>
    </row>
    <row r="138" ht="12.75">
      <c r="A138" t="s">
        <v>53</v>
      </c>
    </row>
    <row r="140" spans="1:9" ht="12.75">
      <c r="A140" s="133" t="s">
        <v>65</v>
      </c>
      <c r="B140" s="133"/>
      <c r="C140" s="133"/>
      <c r="D140" s="133"/>
      <c r="E140" s="133"/>
      <c r="F140" s="133"/>
      <c r="G140" s="133"/>
      <c r="H140" s="133"/>
      <c r="I140" s="133"/>
    </row>
    <row r="142" ht="12.75">
      <c r="A142" t="s">
        <v>61</v>
      </c>
    </row>
    <row r="143" ht="12.75">
      <c r="A143" t="s">
        <v>62</v>
      </c>
    </row>
    <row r="144" ht="12.75">
      <c r="A144" t="s">
        <v>64</v>
      </c>
    </row>
    <row r="145" ht="12.75">
      <c r="A145" t="s">
        <v>63</v>
      </c>
    </row>
  </sheetData>
  <sheetProtection/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2014-01-03T19:29:29Z</dcterms:modified>
  <cp:category/>
  <cp:version/>
  <cp:contentType/>
  <cp:contentStatus/>
</cp:coreProperties>
</file>