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56" yWindow="900" windowWidth="12120" windowHeight="9120" activeTab="0"/>
  </bookViews>
  <sheets>
    <sheet name="Sheet1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41162.6905555556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fullCalcOnLoad="1"/>
</workbook>
</file>

<file path=xl/sharedStrings.xml><?xml version="1.0" encoding="utf-8"?>
<sst xmlns="http://schemas.openxmlformats.org/spreadsheetml/2006/main" count="157" uniqueCount="77">
  <si>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</si>
  <si>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</si>
  <si>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</si>
  <si>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</si>
  <si>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</si>
  <si>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</si>
  <si>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</si>
  <si>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</si>
  <si>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</si>
  <si>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</si>
  <si>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</si>
  <si>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</si>
  <si>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</si>
  <si>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</si>
  <si>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</si>
  <si>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</si>
  <si>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</si>
  <si>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</si>
  <si>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</si>
  <si>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</si>
  <si>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</si>
  <si>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</si>
  <si>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</si>
  <si>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</si>
  <si>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</si>
  <si>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</si>
  <si>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</si>
  <si>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</si>
  <si>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</si>
  <si>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</si>
  <si>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</si>
  <si>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</si>
  <si>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</si>
  <si>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</si>
  <si>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</si>
  <si>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</si>
  <si>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</si>
  <si>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</si>
  <si>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</si>
  <si>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</si>
  <si>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</si>
  <si>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</si>
  <si>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</si>
  <si>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</si>
  <si>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</si>
  <si>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</si>
  <si>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</si>
  <si>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</si>
  <si>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</si>
  <si>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</si>
  <si>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</si>
  <si>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</si>
  <si>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</si>
  <si>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 xml:space="preserve">   or hourly priced service (based on PJM hourly LMP) if they do not switch to a supplier</t>
  </si>
  <si>
    <t>Delmarva Power &amp; Light</t>
  </si>
  <si>
    <t>Delmarva Switches from Supplier</t>
  </si>
  <si>
    <t>Delmarva Switches to Supplier</t>
  </si>
  <si>
    <t>Delmarva</t>
  </si>
  <si>
    <r>
      <t xml:space="preserve">   </t>
    </r>
    <r>
      <rPr>
        <sz val="10"/>
        <rFont val="Arial"/>
        <family val="2"/>
      </rPr>
      <t>generation rates go into effect for all customers, with the exception of AP residential customers, effective July 2004.</t>
    </r>
  </si>
  <si>
    <t xml:space="preserve">   continue to have frozen rates based on their restructuring settlements through December 2008.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</si>
  <si>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</si>
  <si>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</si>
  <si>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</si>
  <si>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</si>
  <si>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</si>
  <si>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</si>
  <si>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 xml:space="preserve">   For all other utilities, generation rates are based on the Case 8908 Standard Offer Service framework. AP residential customers</t>
  </si>
  <si>
    <t xml:space="preserve">   level for small C&amp;I service (Type 1 SOS) for each utility but less than 600 kW.</t>
  </si>
  <si>
    <t xml:space="preserve">   600 kW, these customers have an option to either "Type 3" fixed price utility Standard Offer Service</t>
  </si>
  <si>
    <t xml:space="preserve">   25 kW.  These customers are eligible for "Type 1" fixed price utility Standard Offer Service</t>
  </si>
  <si>
    <t xml:space="preserve">   if they do not switch to a supplier.</t>
  </si>
  <si>
    <t>Special Analysis Tables</t>
  </si>
  <si>
    <t>Potomac Edison</t>
  </si>
  <si>
    <t>PE Switches from Supplier</t>
  </si>
  <si>
    <t>PE Switches to Supplier</t>
  </si>
  <si>
    <t>PE</t>
  </si>
  <si>
    <t>Month Ending September, 2012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</si>
</sst>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#,##0.00000000"/>
    <numFmt numFmtId="168" formatCode="#,##0.00000"/>
    <numFmt numFmtId="169" formatCode="#,##0.000"/>
    <numFmt numFmtId="170" formatCode="0.000"/>
    <numFmt numFmtId="171" formatCode="#,##0.00;[Red]#,##0.00"/>
    <numFmt numFmtId="172" formatCode="0.000%"/>
    <numFmt numFmtId="173" formatCode="#,##0.0000"/>
    <numFmt numFmtId="174" formatCode="#,##0.000000"/>
    <numFmt numFmtId="175" formatCode="#,##0.0000000"/>
    <numFmt numFmtId="176" formatCode="#,##0.000000000"/>
    <numFmt numFmtId="177" formatCode="0_);[Red]\(0\)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5" fontId="0" fillId="0" borderId="12" xfId="0" applyNumberFormat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165" fontId="2" fillId="0" borderId="11" xfId="0" applyNumberFormat="1" applyFont="1" applyBorder="1" applyAlignment="1">
      <alignment/>
    </xf>
    <xf numFmtId="165" fontId="2" fillId="0" borderId="12" xfId="0" applyNumberFormat="1" applyFont="1" applyBorder="1" applyAlignment="1">
      <alignment/>
    </xf>
    <xf numFmtId="165" fontId="2" fillId="0" borderId="13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0" fontId="0" fillId="33" borderId="10" xfId="0" applyFill="1" applyBorder="1" applyAlignment="1">
      <alignment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12" xfId="0" applyFont="1" applyBorder="1" applyAlignment="1">
      <alignment/>
    </xf>
    <xf numFmtId="3" fontId="0" fillId="34" borderId="10" xfId="0" applyNumberFormat="1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 horizontal="right" vertical="top" wrapText="1"/>
    </xf>
    <xf numFmtId="0" fontId="0" fillId="34" borderId="10" xfId="0" applyFont="1" applyFill="1" applyBorder="1" applyAlignment="1">
      <alignment horizontal="right" vertical="top" wrapText="1"/>
    </xf>
    <xf numFmtId="3" fontId="0" fillId="34" borderId="10" xfId="0" applyNumberForma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4" borderId="10" xfId="0" applyFont="1" applyFill="1" applyBorder="1" applyAlignment="1">
      <alignment horizontal="right"/>
    </xf>
    <xf numFmtId="0" fontId="0" fillId="34" borderId="10" xfId="0" applyFill="1" applyBorder="1" applyAlignment="1">
      <alignment horizontal="right"/>
    </xf>
    <xf numFmtId="10" fontId="0" fillId="0" borderId="13" xfId="0" applyNumberForma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Border="1" applyAlignment="1">
      <alignment horizontal="right"/>
    </xf>
    <xf numFmtId="10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19" xfId="0" applyFont="1" applyBorder="1" applyAlignment="1">
      <alignment/>
    </xf>
    <xf numFmtId="3" fontId="0" fillId="34" borderId="20" xfId="0" applyNumberFormat="1" applyFont="1" applyFill="1" applyBorder="1" applyAlignment="1">
      <alignment horizontal="right"/>
    </xf>
    <xf numFmtId="3" fontId="0" fillId="34" borderId="20" xfId="0" applyNumberFormat="1" applyFill="1" applyBorder="1" applyAlignment="1">
      <alignment horizontal="right"/>
    </xf>
    <xf numFmtId="0" fontId="0" fillId="0" borderId="19" xfId="0" applyBorder="1" applyAlignment="1">
      <alignment/>
    </xf>
    <xf numFmtId="3" fontId="0" fillId="0" borderId="20" xfId="0" applyNumberForma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165" fontId="2" fillId="0" borderId="19" xfId="0" applyNumberFormat="1" applyFont="1" applyBorder="1" applyAlignment="1">
      <alignment/>
    </xf>
    <xf numFmtId="165" fontId="2" fillId="0" borderId="20" xfId="0" applyNumberFormat="1" applyFont="1" applyBorder="1" applyAlignment="1">
      <alignment/>
    </xf>
    <xf numFmtId="165" fontId="1" fillId="0" borderId="19" xfId="0" applyNumberFormat="1" applyFont="1" applyBorder="1" applyAlignment="1">
      <alignment/>
    </xf>
    <xf numFmtId="165" fontId="0" fillId="0" borderId="19" xfId="0" applyNumberFormat="1" applyBorder="1" applyAlignment="1">
      <alignment/>
    </xf>
    <xf numFmtId="165" fontId="4" fillId="0" borderId="21" xfId="0" applyNumberFormat="1" applyFont="1" applyBorder="1" applyAlignment="1">
      <alignment/>
    </xf>
    <xf numFmtId="165" fontId="4" fillId="0" borderId="22" xfId="0" applyNumberFormat="1" applyFont="1" applyBorder="1" applyAlignment="1">
      <alignment/>
    </xf>
    <xf numFmtId="165" fontId="4" fillId="0" borderId="23" xfId="0" applyNumberFormat="1" applyFont="1" applyBorder="1" applyAlignment="1">
      <alignment/>
    </xf>
    <xf numFmtId="165" fontId="2" fillId="33" borderId="20" xfId="0" applyNumberFormat="1" applyFont="1" applyFill="1" applyBorder="1" applyAlignment="1">
      <alignment/>
    </xf>
    <xf numFmtId="0" fontId="0" fillId="33" borderId="20" xfId="0" applyFill="1" applyBorder="1" applyAlignment="1">
      <alignment/>
    </xf>
    <xf numFmtId="0" fontId="4" fillId="0" borderId="24" xfId="0" applyFont="1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165" fontId="2" fillId="0" borderId="29" xfId="0" applyNumberFormat="1" applyFont="1" applyBorder="1" applyAlignment="1">
      <alignment/>
    </xf>
    <xf numFmtId="165" fontId="2" fillId="0" borderId="30" xfId="0" applyNumberFormat="1" applyFont="1" applyBorder="1" applyAlignment="1">
      <alignment/>
    </xf>
    <xf numFmtId="3" fontId="0" fillId="34" borderId="20" xfId="0" applyNumberFormat="1" applyFill="1" applyBorder="1" applyAlignment="1">
      <alignment/>
    </xf>
    <xf numFmtId="3" fontId="0" fillId="34" borderId="20" xfId="0" applyNumberFormat="1" applyFont="1" applyFill="1" applyBorder="1" applyAlignment="1">
      <alignment/>
    </xf>
    <xf numFmtId="0" fontId="4" fillId="0" borderId="19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3" fontId="3" fillId="0" borderId="24" xfId="0" applyNumberFormat="1" applyFont="1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20" xfId="0" applyBorder="1" applyAlignment="1">
      <alignment/>
    </xf>
    <xf numFmtId="10" fontId="0" fillId="0" borderId="20" xfId="0" applyNumberFormat="1" applyBorder="1" applyAlignment="1">
      <alignment/>
    </xf>
    <xf numFmtId="0" fontId="0" fillId="0" borderId="0" xfId="0" applyFont="1" applyBorder="1" applyAlignment="1">
      <alignment/>
    </xf>
    <xf numFmtId="16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33" xfId="0" applyBorder="1" applyAlignment="1">
      <alignment/>
    </xf>
    <xf numFmtId="10" fontId="0" fillId="0" borderId="34" xfId="0" applyNumberFormat="1" applyFont="1" applyBorder="1" applyAlignment="1">
      <alignment/>
    </xf>
    <xf numFmtId="10" fontId="0" fillId="0" borderId="24" xfId="0" applyNumberFormat="1" applyBorder="1" applyAlignment="1">
      <alignment/>
    </xf>
    <xf numFmtId="10" fontId="0" fillId="0" borderId="25" xfId="0" applyNumberForma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1" fontId="0" fillId="0" borderId="10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0" fillId="0" borderId="25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3" fontId="3" fillId="0" borderId="38" xfId="0" applyNumberFormat="1" applyFont="1" applyBorder="1" applyAlignment="1">
      <alignment/>
    </xf>
    <xf numFmtId="3" fontId="3" fillId="0" borderId="39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40" xfId="0" applyNumberFormat="1" applyFont="1" applyBorder="1" applyAlignment="1">
      <alignment/>
    </xf>
    <xf numFmtId="1" fontId="0" fillId="34" borderId="10" xfId="0" applyNumberFormat="1" applyFill="1" applyBorder="1" applyAlignment="1">
      <alignment/>
    </xf>
    <xf numFmtId="1" fontId="0" fillId="34" borderId="10" xfId="0" applyNumberFormat="1" applyFont="1" applyFill="1" applyBorder="1" applyAlignment="1">
      <alignment/>
    </xf>
    <xf numFmtId="1" fontId="0" fillId="34" borderId="24" xfId="0" applyNumberFormat="1" applyFill="1" applyBorder="1" applyAlignment="1">
      <alignment/>
    </xf>
    <xf numFmtId="1" fontId="0" fillId="34" borderId="24" xfId="0" applyNumberFormat="1" applyFont="1" applyFill="1" applyBorder="1" applyAlignment="1">
      <alignment/>
    </xf>
    <xf numFmtId="3" fontId="0" fillId="34" borderId="13" xfId="0" applyNumberFormat="1" applyFill="1" applyBorder="1" applyAlignment="1">
      <alignment/>
    </xf>
    <xf numFmtId="0" fontId="0" fillId="34" borderId="10" xfId="0" applyFont="1" applyFill="1" applyBorder="1" applyAlignment="1">
      <alignment horizontal="right" vertical="top" wrapText="1"/>
    </xf>
    <xf numFmtId="4" fontId="0" fillId="34" borderId="13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164" fontId="0" fillId="0" borderId="20" xfId="0" applyNumberFormat="1" applyFill="1" applyBorder="1" applyAlignment="1">
      <alignment/>
    </xf>
    <xf numFmtId="164" fontId="4" fillId="0" borderId="24" xfId="0" applyNumberFormat="1" applyFont="1" applyFill="1" applyBorder="1" applyAlignment="1">
      <alignment/>
    </xf>
    <xf numFmtId="164" fontId="4" fillId="0" borderId="25" xfId="0" applyNumberFormat="1" applyFont="1" applyFill="1" applyBorder="1" applyAlignment="1">
      <alignment/>
    </xf>
    <xf numFmtId="38" fontId="0" fillId="34" borderId="10" xfId="0" applyNumberFormat="1" applyFont="1" applyFill="1" applyBorder="1" applyAlignment="1">
      <alignment horizontal="right" vertical="top" wrapText="1"/>
    </xf>
    <xf numFmtId="3" fontId="0" fillId="35" borderId="10" xfId="0" applyNumberFormat="1" applyFont="1" applyFill="1" applyBorder="1" applyAlignment="1">
      <alignment horizontal="right"/>
    </xf>
    <xf numFmtId="0" fontId="0" fillId="35" borderId="10" xfId="0" applyFill="1" applyBorder="1" applyAlignment="1">
      <alignment horizontal="right"/>
    </xf>
    <xf numFmtId="3" fontId="0" fillId="35" borderId="10" xfId="0" applyNumberFormat="1" applyFill="1" applyBorder="1" applyAlignment="1">
      <alignment horizontal="right"/>
    </xf>
    <xf numFmtId="3" fontId="0" fillId="34" borderId="24" xfId="0" applyNumberFormat="1" applyFill="1" applyBorder="1" applyAlignment="1">
      <alignment/>
    </xf>
    <xf numFmtId="49" fontId="0" fillId="0" borderId="31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32" xfId="0" applyNumberFormat="1" applyBorder="1" applyAlignment="1">
      <alignment horizontal="center" wrapText="1"/>
    </xf>
    <xf numFmtId="0" fontId="0" fillId="0" borderId="0" xfId="0" applyAlignment="1">
      <alignment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164" fontId="0" fillId="35" borderId="10" xfId="0" applyNumberFormat="1" applyFill="1" applyBorder="1" applyAlignment="1">
      <alignment/>
    </xf>
    <xf numFmtId="164" fontId="0" fillId="35" borderId="2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5"/>
  <sheetViews>
    <sheetView tabSelected="1" zoomScalePageLayoutView="0" workbookViewId="0" topLeftCell="A1">
      <selection activeCell="K28" sqref="K28"/>
    </sheetView>
  </sheetViews>
  <sheetFormatPr defaultColWidth="9.140625" defaultRowHeight="12.75"/>
  <cols>
    <col min="3" max="3" width="15.28125" style="0" customWidth="1"/>
    <col min="4" max="4" width="11.8515625" style="0" customWidth="1"/>
    <col min="5" max="5" width="11.421875" style="0" customWidth="1"/>
    <col min="6" max="6" width="19.00390625" style="0" customWidth="1"/>
    <col min="7" max="7" width="16.28125" style="0" bestFit="1" customWidth="1"/>
    <col min="8" max="8" width="13.28125" style="0" customWidth="1"/>
    <col min="9" max="9" width="18.00390625" style="0" bestFit="1" customWidth="1"/>
  </cols>
  <sheetData>
    <row r="2" ht="12.75">
      <c r="F2" s="8" t="s">
        <v>0</v>
      </c>
    </row>
    <row r="3" spans="6:8" ht="12.75">
      <c r="F3" s="8" t="s">
        <v>1</v>
      </c>
      <c r="H3" s="30"/>
    </row>
    <row r="4" spans="4:8" ht="12.75">
      <c r="D4" s="30"/>
      <c r="E4" s="30"/>
      <c r="F4" s="31" t="s">
        <v>76</v>
      </c>
      <c r="G4" s="30"/>
      <c r="H4" s="30"/>
    </row>
    <row r="6" spans="5:6" ht="12.75">
      <c r="E6" s="1"/>
      <c r="F6" s="1" t="s">
        <v>2</v>
      </c>
    </row>
    <row r="7" ht="13.5" thickBot="1"/>
    <row r="8" spans="1:9" ht="12.75">
      <c r="A8" s="45"/>
      <c r="B8" s="46"/>
      <c r="C8" s="46"/>
      <c r="D8" s="47"/>
      <c r="E8" s="47"/>
      <c r="F8" s="48" t="s">
        <v>3</v>
      </c>
      <c r="G8" s="47"/>
      <c r="H8" s="47"/>
      <c r="I8" s="49"/>
    </row>
    <row r="9" spans="1:9" ht="12.75">
      <c r="A9" s="50" t="s">
        <v>4</v>
      </c>
      <c r="B9" s="16"/>
      <c r="C9" s="17"/>
      <c r="D9" s="18" t="s">
        <v>5</v>
      </c>
      <c r="E9" s="18" t="s">
        <v>6</v>
      </c>
      <c r="F9" s="18" t="s">
        <v>7</v>
      </c>
      <c r="G9" s="18" t="s">
        <v>8</v>
      </c>
      <c r="H9" s="18" t="s">
        <v>9</v>
      </c>
      <c r="I9" s="51" t="s">
        <v>10</v>
      </c>
    </row>
    <row r="10" spans="1:9" ht="12.75">
      <c r="A10" s="52" t="s">
        <v>72</v>
      </c>
      <c r="B10" s="5"/>
      <c r="C10" s="32"/>
      <c r="D10" s="33">
        <v>24843</v>
      </c>
      <c r="E10" s="33">
        <v>7580</v>
      </c>
      <c r="F10" s="33">
        <v>3393</v>
      </c>
      <c r="G10" s="33">
        <v>89</v>
      </c>
      <c r="H10" s="33">
        <f>+SUM(E10:G10)</f>
        <v>11062</v>
      </c>
      <c r="I10" s="53">
        <f>SUM(D10:G10)</f>
        <v>35905</v>
      </c>
    </row>
    <row r="11" spans="1:9" ht="12.75">
      <c r="A11" s="52" t="s">
        <v>11</v>
      </c>
      <c r="B11" s="5"/>
      <c r="C11" s="32"/>
      <c r="D11" s="34">
        <v>289486</v>
      </c>
      <c r="E11" s="34">
        <v>37787</v>
      </c>
      <c r="F11" s="34">
        <v>16263</v>
      </c>
      <c r="G11" s="35">
        <v>618</v>
      </c>
      <c r="H11" s="33">
        <f>+SUM(E11:G11)</f>
        <v>54668</v>
      </c>
      <c r="I11" s="53">
        <f>SUM(D11:G11)</f>
        <v>344154</v>
      </c>
    </row>
    <row r="12" spans="1:9" ht="12.75">
      <c r="A12" s="52" t="s">
        <v>54</v>
      </c>
      <c r="B12" s="5"/>
      <c r="C12" s="5"/>
      <c r="D12" s="36">
        <v>25809</v>
      </c>
      <c r="E12" s="36">
        <v>9260</v>
      </c>
      <c r="F12" s="36">
        <v>2993</v>
      </c>
      <c r="G12" s="36">
        <v>75</v>
      </c>
      <c r="H12" s="33">
        <f>+SUM(E12:G12)</f>
        <v>12328</v>
      </c>
      <c r="I12" s="54">
        <f>SUM(D12:G12)</f>
        <v>38137</v>
      </c>
    </row>
    <row r="13" spans="1:9" ht="12.75">
      <c r="A13" s="52" t="s">
        <v>12</v>
      </c>
      <c r="B13" s="5"/>
      <c r="C13" s="5"/>
      <c r="D13" s="36">
        <v>114537</v>
      </c>
      <c r="E13" s="36">
        <v>11935</v>
      </c>
      <c r="F13" s="36">
        <v>9592</v>
      </c>
      <c r="G13" s="36">
        <v>497</v>
      </c>
      <c r="H13" s="33">
        <f>+SUM(E13:G13)</f>
        <v>22024</v>
      </c>
      <c r="I13" s="54">
        <f>SUM(D13:G13)</f>
        <v>136561</v>
      </c>
    </row>
    <row r="14" spans="1:9" ht="12.75">
      <c r="A14" s="55"/>
      <c r="B14" s="5"/>
      <c r="C14" s="6"/>
      <c r="D14" s="26"/>
      <c r="E14" s="26"/>
      <c r="F14" s="26"/>
      <c r="G14" s="26"/>
      <c r="H14" s="27"/>
      <c r="I14" s="56"/>
    </row>
    <row r="15" spans="1:9" ht="13.5" thickBot="1">
      <c r="A15" s="57" t="s">
        <v>10</v>
      </c>
      <c r="B15" s="58"/>
      <c r="C15" s="59"/>
      <c r="D15" s="60">
        <f aca="true" t="shared" si="0" ref="D15:I15">SUM(D10:D13)</f>
        <v>454675</v>
      </c>
      <c r="E15" s="60">
        <f t="shared" si="0"/>
        <v>66562</v>
      </c>
      <c r="F15" s="60">
        <f t="shared" si="0"/>
        <v>32241</v>
      </c>
      <c r="G15" s="60">
        <f t="shared" si="0"/>
        <v>1279</v>
      </c>
      <c r="H15" s="60">
        <f t="shared" si="0"/>
        <v>100082</v>
      </c>
      <c r="I15" s="61">
        <f t="shared" si="0"/>
        <v>554757</v>
      </c>
    </row>
    <row r="17" ht="13.5" thickBot="1"/>
    <row r="18" spans="1:9" ht="12.75">
      <c r="A18" s="45"/>
      <c r="B18" s="46"/>
      <c r="C18" s="46"/>
      <c r="D18" s="46"/>
      <c r="E18" s="46"/>
      <c r="F18" s="48" t="s">
        <v>13</v>
      </c>
      <c r="G18" s="46"/>
      <c r="H18" s="46"/>
      <c r="I18" s="49"/>
    </row>
    <row r="19" spans="1:9" ht="12.75">
      <c r="A19" s="50" t="s">
        <v>4</v>
      </c>
      <c r="B19" s="16"/>
      <c r="C19" s="17"/>
      <c r="D19" s="18" t="s">
        <v>5</v>
      </c>
      <c r="E19" s="18" t="s">
        <v>6</v>
      </c>
      <c r="F19" s="18" t="s">
        <v>7</v>
      </c>
      <c r="G19" s="18" t="s">
        <v>8</v>
      </c>
      <c r="H19" s="18" t="s">
        <v>9</v>
      </c>
      <c r="I19" s="51" t="s">
        <v>10</v>
      </c>
    </row>
    <row r="20" spans="1:9" ht="12.75">
      <c r="A20" s="52" t="s">
        <v>72</v>
      </c>
      <c r="B20" s="5"/>
      <c r="C20" s="5"/>
      <c r="D20" s="36">
        <v>221600</v>
      </c>
      <c r="E20" s="36">
        <v>28310</v>
      </c>
      <c r="F20" s="36">
        <v>6433</v>
      </c>
      <c r="G20" s="36">
        <v>105</v>
      </c>
      <c r="H20" s="33">
        <f>+SUM(E20:G20)</f>
        <v>34848</v>
      </c>
      <c r="I20" s="54">
        <f>SUM(D20:G20)</f>
        <v>256448</v>
      </c>
    </row>
    <row r="21" spans="1:9" ht="12.75">
      <c r="A21" s="52" t="s">
        <v>14</v>
      </c>
      <c r="B21" s="5"/>
      <c r="C21" s="5"/>
      <c r="D21" s="34">
        <v>1115600</v>
      </c>
      <c r="E21" s="34">
        <v>103349</v>
      </c>
      <c r="F21" s="34">
        <v>26835</v>
      </c>
      <c r="G21" s="35">
        <v>666</v>
      </c>
      <c r="H21" s="33">
        <f>+SUM(E21:G21)</f>
        <v>130850</v>
      </c>
      <c r="I21" s="53">
        <f>SUM(D21:G21)</f>
        <v>1246450</v>
      </c>
    </row>
    <row r="22" spans="1:9" ht="12.75">
      <c r="A22" s="52" t="s">
        <v>54</v>
      </c>
      <c r="B22" s="5"/>
      <c r="C22" s="5"/>
      <c r="D22" s="36">
        <v>173870</v>
      </c>
      <c r="E22" s="36">
        <v>26944</v>
      </c>
      <c r="F22" s="36">
        <v>5070</v>
      </c>
      <c r="G22" s="36">
        <v>79</v>
      </c>
      <c r="H22" s="33">
        <f>+SUM(E22:G22)</f>
        <v>32093</v>
      </c>
      <c r="I22" s="54">
        <f>SUM(D22:G22)</f>
        <v>205963</v>
      </c>
    </row>
    <row r="23" spans="1:9" ht="12.75">
      <c r="A23" s="52" t="s">
        <v>12</v>
      </c>
      <c r="B23" s="5"/>
      <c r="C23" s="5"/>
      <c r="D23" s="36">
        <v>489019</v>
      </c>
      <c r="E23" s="36">
        <v>31769</v>
      </c>
      <c r="F23" s="36">
        <v>16919</v>
      </c>
      <c r="G23" s="36">
        <v>553</v>
      </c>
      <c r="H23" s="33">
        <f>+SUM(E23:G23)</f>
        <v>49241</v>
      </c>
      <c r="I23" s="54">
        <f>SUM(D23:G23)</f>
        <v>538260</v>
      </c>
    </row>
    <row r="24" spans="1:9" ht="12.75">
      <c r="A24" s="55"/>
      <c r="B24" s="5"/>
      <c r="C24" s="6"/>
      <c r="D24" s="26"/>
      <c r="E24" s="26"/>
      <c r="F24" s="26"/>
      <c r="G24" s="26"/>
      <c r="H24" s="26"/>
      <c r="I24" s="56"/>
    </row>
    <row r="25" spans="1:9" ht="13.5" thickBot="1">
      <c r="A25" s="57" t="s">
        <v>10</v>
      </c>
      <c r="B25" s="58"/>
      <c r="C25" s="59"/>
      <c r="D25" s="60">
        <f aca="true" t="shared" si="1" ref="D25:I25">SUM(D20:D23)</f>
        <v>2000089</v>
      </c>
      <c r="E25" s="60">
        <f t="shared" si="1"/>
        <v>190372</v>
      </c>
      <c r="F25" s="60">
        <f t="shared" si="1"/>
        <v>55257</v>
      </c>
      <c r="G25" s="60">
        <f t="shared" si="1"/>
        <v>1403</v>
      </c>
      <c r="H25" s="60">
        <f t="shared" si="1"/>
        <v>247032</v>
      </c>
      <c r="I25" s="61">
        <f t="shared" si="1"/>
        <v>2247121</v>
      </c>
    </row>
    <row r="27" ht="13.5" thickBot="1"/>
    <row r="28" spans="1:9" ht="12.75">
      <c r="A28" s="45"/>
      <c r="B28" s="46"/>
      <c r="C28" s="46"/>
      <c r="D28" s="46"/>
      <c r="E28" s="46"/>
      <c r="F28" s="48" t="s">
        <v>15</v>
      </c>
      <c r="G28" s="46"/>
      <c r="H28" s="46"/>
      <c r="I28" s="49"/>
    </row>
    <row r="29" spans="1:9" ht="12.75">
      <c r="A29" s="50" t="s">
        <v>4</v>
      </c>
      <c r="B29" s="16"/>
      <c r="C29" s="17"/>
      <c r="D29" s="18" t="s">
        <v>5</v>
      </c>
      <c r="E29" s="18" t="s">
        <v>6</v>
      </c>
      <c r="F29" s="18" t="s">
        <v>7</v>
      </c>
      <c r="G29" s="18" t="s">
        <v>8</v>
      </c>
      <c r="H29" s="18" t="s">
        <v>9</v>
      </c>
      <c r="I29" s="51" t="s">
        <v>10</v>
      </c>
    </row>
    <row r="30" spans="1:9" ht="12.75">
      <c r="A30" s="52" t="s">
        <v>72</v>
      </c>
      <c r="B30" s="5"/>
      <c r="C30" s="6"/>
      <c r="D30" s="137">
        <f aca="true" t="shared" si="2" ref="D30:I30">D10/D20</f>
        <v>0.11210740072202166</v>
      </c>
      <c r="E30" s="137">
        <f t="shared" si="2"/>
        <v>0.26774991169198165</v>
      </c>
      <c r="F30" s="137">
        <f t="shared" si="2"/>
        <v>0.5274366547489507</v>
      </c>
      <c r="G30" s="137">
        <f t="shared" si="2"/>
        <v>0.8476190476190476</v>
      </c>
      <c r="H30" s="137">
        <f t="shared" si="2"/>
        <v>0.31743572084481175</v>
      </c>
      <c r="I30" s="138">
        <f t="shared" si="2"/>
        <v>0.14000889069129024</v>
      </c>
    </row>
    <row r="31" spans="1:9" ht="12.75">
      <c r="A31" s="52" t="s">
        <v>14</v>
      </c>
      <c r="B31" s="5"/>
      <c r="C31" s="6"/>
      <c r="D31" s="137">
        <f aca="true" t="shared" si="3" ref="D31:I33">D11/D21</f>
        <v>0.25948906418070994</v>
      </c>
      <c r="E31" s="137">
        <f t="shared" si="3"/>
        <v>0.3656252116614578</v>
      </c>
      <c r="F31" s="137">
        <f t="shared" si="3"/>
        <v>0.606036892118502</v>
      </c>
      <c r="G31" s="137">
        <f t="shared" si="3"/>
        <v>0.9279279279279279</v>
      </c>
      <c r="H31" s="137">
        <f t="shared" si="3"/>
        <v>0.4177913641574322</v>
      </c>
      <c r="I31" s="138">
        <f t="shared" si="3"/>
        <v>0.2761073448594007</v>
      </c>
    </row>
    <row r="32" spans="1:9" ht="12.75">
      <c r="A32" s="52" t="s">
        <v>54</v>
      </c>
      <c r="B32" s="5"/>
      <c r="C32" s="6"/>
      <c r="D32" s="137">
        <f t="shared" si="3"/>
        <v>0.14843848852591016</v>
      </c>
      <c r="E32" s="137">
        <f t="shared" si="3"/>
        <v>0.34367577197149646</v>
      </c>
      <c r="F32" s="137">
        <f t="shared" si="3"/>
        <v>0.5903353057199211</v>
      </c>
      <c r="G32" s="137">
        <f t="shared" si="3"/>
        <v>0.9493670886075949</v>
      </c>
      <c r="H32" s="137">
        <f t="shared" si="3"/>
        <v>0.38413361169102295</v>
      </c>
      <c r="I32" s="138">
        <f t="shared" si="3"/>
        <v>0.18516432563130272</v>
      </c>
    </row>
    <row r="33" spans="1:9" ht="12.75">
      <c r="A33" s="52" t="s">
        <v>12</v>
      </c>
      <c r="B33" s="5"/>
      <c r="C33" s="6"/>
      <c r="D33" s="137">
        <f t="shared" si="3"/>
        <v>0.23421789337428606</v>
      </c>
      <c r="E33" s="137">
        <f t="shared" si="3"/>
        <v>0.37568069501715506</v>
      </c>
      <c r="F33" s="137">
        <f t="shared" si="3"/>
        <v>0.5669365801761334</v>
      </c>
      <c r="G33" s="137">
        <f t="shared" si="3"/>
        <v>0.8987341772151899</v>
      </c>
      <c r="H33" s="137">
        <f t="shared" si="3"/>
        <v>0.4472695517962673</v>
      </c>
      <c r="I33" s="138">
        <f t="shared" si="3"/>
        <v>0.2537082450860179</v>
      </c>
    </row>
    <row r="34" spans="1:9" ht="12.75">
      <c r="A34" s="55"/>
      <c r="B34" s="5"/>
      <c r="C34" s="6"/>
      <c r="D34" s="121"/>
      <c r="E34" s="121"/>
      <c r="F34" s="121"/>
      <c r="G34" s="121"/>
      <c r="H34" s="121"/>
      <c r="I34" s="122"/>
    </row>
    <row r="35" spans="1:9" ht="13.5" thickBot="1">
      <c r="A35" s="57" t="s">
        <v>10</v>
      </c>
      <c r="B35" s="58"/>
      <c r="C35" s="59"/>
      <c r="D35" s="123">
        <f aca="true" t="shared" si="4" ref="D35:I35">D15/D25</f>
        <v>0.22732738393141505</v>
      </c>
      <c r="E35" s="123">
        <f t="shared" si="4"/>
        <v>0.3496417540394596</v>
      </c>
      <c r="F35" s="123">
        <f t="shared" si="4"/>
        <v>0.5834735870568435</v>
      </c>
      <c r="G35" s="123">
        <f t="shared" si="4"/>
        <v>0.9116179615110478</v>
      </c>
      <c r="H35" s="123">
        <f t="shared" si="4"/>
        <v>0.4051377959130801</v>
      </c>
      <c r="I35" s="124">
        <f t="shared" si="4"/>
        <v>0.24687455637680392</v>
      </c>
    </row>
    <row r="37" ht="13.5" thickBot="1"/>
    <row r="38" spans="1:9" ht="12.75">
      <c r="A38" s="45"/>
      <c r="B38" s="46"/>
      <c r="C38" s="46"/>
      <c r="D38" s="46"/>
      <c r="E38" s="46"/>
      <c r="F38" s="48" t="s">
        <v>16</v>
      </c>
      <c r="G38" s="46"/>
      <c r="H38" s="46"/>
      <c r="I38" s="49"/>
    </row>
    <row r="39" spans="1:9" ht="12.75">
      <c r="A39" s="62" t="s">
        <v>4</v>
      </c>
      <c r="B39" s="22"/>
      <c r="C39" s="23"/>
      <c r="D39" s="24" t="s">
        <v>5</v>
      </c>
      <c r="E39" s="24" t="s">
        <v>6</v>
      </c>
      <c r="F39" s="24" t="s">
        <v>7</v>
      </c>
      <c r="G39" s="24" t="s">
        <v>8</v>
      </c>
      <c r="H39" s="24" t="s">
        <v>9</v>
      </c>
      <c r="I39" s="63" t="s">
        <v>10</v>
      </c>
    </row>
    <row r="40" spans="1:9" ht="12.75">
      <c r="A40" s="52" t="s">
        <v>72</v>
      </c>
      <c r="B40" s="9"/>
      <c r="C40" s="9"/>
      <c r="D40" s="36">
        <v>87.9</v>
      </c>
      <c r="E40" s="36">
        <v>24.5</v>
      </c>
      <c r="F40" s="36">
        <v>243.1</v>
      </c>
      <c r="G40" s="36">
        <v>220.4</v>
      </c>
      <c r="H40" s="33">
        <f>+SUM(E40:G40)</f>
        <v>488</v>
      </c>
      <c r="I40" s="54">
        <f>SUM(D40:G40)</f>
        <v>575.9</v>
      </c>
    </row>
    <row r="41" spans="1:9" ht="12.75">
      <c r="A41" s="64" t="s">
        <v>14</v>
      </c>
      <c r="B41" s="9"/>
      <c r="C41" s="9"/>
      <c r="D41" s="34">
        <v>1023.23</v>
      </c>
      <c r="E41" s="34">
        <v>117.29</v>
      </c>
      <c r="F41" s="34">
        <v>1254.45</v>
      </c>
      <c r="G41" s="34">
        <v>1322.73</v>
      </c>
      <c r="H41" s="33">
        <f>+SUM(E41:G41)</f>
        <v>2694.4700000000003</v>
      </c>
      <c r="I41" s="53">
        <f>SUM(D41:G41)</f>
        <v>3717.7000000000003</v>
      </c>
    </row>
    <row r="42" spans="1:9" ht="12.75">
      <c r="A42" s="64" t="s">
        <v>54</v>
      </c>
      <c r="B42" s="9"/>
      <c r="C42" s="9"/>
      <c r="D42" s="36">
        <v>84.7</v>
      </c>
      <c r="E42" s="36">
        <v>35.4</v>
      </c>
      <c r="F42" s="36">
        <v>165.4</v>
      </c>
      <c r="G42" s="36">
        <v>117.4</v>
      </c>
      <c r="H42" s="33">
        <f>+SUM(E42:G42)</f>
        <v>318.20000000000005</v>
      </c>
      <c r="I42" s="54">
        <f>SUM(D42:G42)</f>
        <v>402.9</v>
      </c>
    </row>
    <row r="43" spans="1:9" ht="12.75">
      <c r="A43" s="64" t="s">
        <v>12</v>
      </c>
      <c r="B43" s="9"/>
      <c r="C43" s="9"/>
      <c r="D43" s="36">
        <v>403.7</v>
      </c>
      <c r="E43" s="36">
        <v>45.7</v>
      </c>
      <c r="F43" s="36">
        <v>702.1</v>
      </c>
      <c r="G43" s="36">
        <v>740</v>
      </c>
      <c r="H43" s="33">
        <f>+SUM(E43:G43)</f>
        <v>1487.8000000000002</v>
      </c>
      <c r="I43" s="54">
        <f>SUM(D43:G43)</f>
        <v>1891.5</v>
      </c>
    </row>
    <row r="44" spans="1:9" ht="12.75">
      <c r="A44" s="65"/>
      <c r="B44" s="9"/>
      <c r="C44" s="10"/>
      <c r="D44" s="26"/>
      <c r="E44" s="26"/>
      <c r="F44" s="26"/>
      <c r="G44" s="26"/>
      <c r="H44" s="26"/>
      <c r="I44" s="56"/>
    </row>
    <row r="45" spans="1:9" ht="13.5" thickBot="1">
      <c r="A45" s="66" t="s">
        <v>10</v>
      </c>
      <c r="B45" s="67"/>
      <c r="C45" s="68"/>
      <c r="D45" s="60">
        <f aca="true" t="shared" si="5" ref="D45:I45">SUM(D40:D43)</f>
        <v>1599.5300000000002</v>
      </c>
      <c r="E45" s="60">
        <f t="shared" si="5"/>
        <v>222.89000000000004</v>
      </c>
      <c r="F45" s="60">
        <f t="shared" si="5"/>
        <v>2365.05</v>
      </c>
      <c r="G45" s="60">
        <f t="shared" si="5"/>
        <v>2400.53</v>
      </c>
      <c r="H45" s="60">
        <f t="shared" si="5"/>
        <v>4988.47</v>
      </c>
      <c r="I45" s="61">
        <f t="shared" si="5"/>
        <v>6588</v>
      </c>
    </row>
    <row r="46" spans="1:9" ht="12.75">
      <c r="A46" s="12"/>
      <c r="B46" s="12"/>
      <c r="C46" s="12"/>
      <c r="D46" s="12"/>
      <c r="E46" s="12"/>
      <c r="F46" s="12"/>
      <c r="G46" s="12"/>
      <c r="H46" s="12"/>
      <c r="I46" s="12"/>
    </row>
    <row r="47" spans="1:9" ht="13.5" thickBot="1">
      <c r="A47" s="11"/>
      <c r="B47" s="11"/>
      <c r="C47" s="11"/>
      <c r="D47" s="11"/>
      <c r="E47" s="11"/>
      <c r="F47" s="11"/>
      <c r="G47" s="11"/>
      <c r="H47" s="11"/>
      <c r="I47" s="11"/>
    </row>
    <row r="48" spans="1:9" ht="12.75">
      <c r="A48" s="45"/>
      <c r="B48" s="46"/>
      <c r="C48" s="46"/>
      <c r="D48" s="46"/>
      <c r="E48" s="46"/>
      <c r="F48" s="48" t="s">
        <v>17</v>
      </c>
      <c r="G48" s="46"/>
      <c r="H48" s="46"/>
      <c r="I48" s="49"/>
    </row>
    <row r="49" spans="1:9" ht="12.75">
      <c r="A49" s="62" t="s">
        <v>4</v>
      </c>
      <c r="B49" s="22"/>
      <c r="C49" s="23"/>
      <c r="D49" s="24" t="s">
        <v>5</v>
      </c>
      <c r="E49" s="24" t="s">
        <v>6</v>
      </c>
      <c r="F49" s="24" t="s">
        <v>7</v>
      </c>
      <c r="G49" s="24" t="s">
        <v>8</v>
      </c>
      <c r="H49" s="24" t="s">
        <v>9</v>
      </c>
      <c r="I49" s="63" t="s">
        <v>10</v>
      </c>
    </row>
    <row r="50" spans="1:9" ht="12.75">
      <c r="A50" s="52" t="s">
        <v>72</v>
      </c>
      <c r="B50" s="9"/>
      <c r="C50" s="9"/>
      <c r="D50" s="36">
        <v>711.6</v>
      </c>
      <c r="E50" s="36">
        <v>69.9</v>
      </c>
      <c r="F50" s="36">
        <v>371.4</v>
      </c>
      <c r="G50" s="36">
        <v>249.2</v>
      </c>
      <c r="H50" s="33">
        <f>+SUM(E50:G50)</f>
        <v>690.5</v>
      </c>
      <c r="I50" s="79">
        <f>SUM(D50:G50)</f>
        <v>1402.1000000000001</v>
      </c>
    </row>
    <row r="51" spans="1:9" ht="12.75">
      <c r="A51" s="64" t="s">
        <v>14</v>
      </c>
      <c r="B51" s="9"/>
      <c r="C51" s="9"/>
      <c r="D51" s="34">
        <v>3708.96</v>
      </c>
      <c r="E51" s="34">
        <v>305.57</v>
      </c>
      <c r="F51" s="34">
        <v>1716.6</v>
      </c>
      <c r="G51" s="34">
        <v>1414.24</v>
      </c>
      <c r="H51" s="33">
        <f>+SUM(E51:G51)</f>
        <v>3436.41</v>
      </c>
      <c r="I51" s="80">
        <f>SUM(D51:G51)</f>
        <v>7145.37</v>
      </c>
    </row>
    <row r="52" spans="1:9" ht="12.75">
      <c r="A52" s="64" t="s">
        <v>54</v>
      </c>
      <c r="B52" s="9"/>
      <c r="C52" s="9"/>
      <c r="D52" s="36">
        <v>502.7</v>
      </c>
      <c r="E52" s="36">
        <v>78.4</v>
      </c>
      <c r="F52" s="36">
        <v>229.1</v>
      </c>
      <c r="G52" s="36">
        <v>122.3</v>
      </c>
      <c r="H52" s="33">
        <f>+SUM(E52:G52)</f>
        <v>429.8</v>
      </c>
      <c r="I52" s="79">
        <f>SUM(D52:G52)</f>
        <v>932.5</v>
      </c>
    </row>
    <row r="53" spans="1:9" ht="12.75">
      <c r="A53" s="64" t="s">
        <v>12</v>
      </c>
      <c r="B53" s="9"/>
      <c r="C53" s="9"/>
      <c r="D53" s="36">
        <v>1600</v>
      </c>
      <c r="E53" s="36">
        <v>99.8</v>
      </c>
      <c r="F53" s="36">
        <v>958.5</v>
      </c>
      <c r="G53" s="36">
        <v>789.5</v>
      </c>
      <c r="H53" s="33">
        <f>+SUM(E53:G53)</f>
        <v>1847.8</v>
      </c>
      <c r="I53" s="79">
        <f>SUM(D53:G53)</f>
        <v>3447.8</v>
      </c>
    </row>
    <row r="54" spans="1:9" ht="12.75">
      <c r="A54" s="65"/>
      <c r="B54" s="9"/>
      <c r="C54" s="10"/>
      <c r="D54" s="26"/>
      <c r="E54" s="26"/>
      <c r="F54" s="26"/>
      <c r="G54" s="26"/>
      <c r="H54" s="26"/>
      <c r="I54" s="56"/>
    </row>
    <row r="55" spans="1:9" ht="13.5" thickBot="1">
      <c r="A55" s="66" t="s">
        <v>10</v>
      </c>
      <c r="B55" s="67"/>
      <c r="C55" s="68"/>
      <c r="D55" s="60">
        <f aca="true" t="shared" si="6" ref="D55:I55">SUM(D50:D53)</f>
        <v>6523.26</v>
      </c>
      <c r="E55" s="60">
        <f t="shared" si="6"/>
        <v>553.67</v>
      </c>
      <c r="F55" s="60">
        <f t="shared" si="6"/>
        <v>3275.6</v>
      </c>
      <c r="G55" s="60">
        <f t="shared" si="6"/>
        <v>2575.24</v>
      </c>
      <c r="H55" s="60">
        <f t="shared" si="6"/>
        <v>6404.51</v>
      </c>
      <c r="I55" s="61">
        <f t="shared" si="6"/>
        <v>12927.77</v>
      </c>
    </row>
    <row r="56" spans="1:9" ht="12.75">
      <c r="A56" s="12"/>
      <c r="B56" s="12"/>
      <c r="C56" s="12"/>
      <c r="D56" s="12"/>
      <c r="E56" s="12"/>
      <c r="F56" s="12"/>
      <c r="G56" s="12"/>
      <c r="H56" s="12"/>
      <c r="I56" s="12"/>
    </row>
    <row r="57" ht="13.5" thickBot="1"/>
    <row r="58" spans="1:9" ht="12.75">
      <c r="A58" s="45"/>
      <c r="B58" s="46"/>
      <c r="C58" s="46"/>
      <c r="D58" s="46"/>
      <c r="E58" s="46"/>
      <c r="F58" s="48" t="s">
        <v>18</v>
      </c>
      <c r="G58" s="46"/>
      <c r="H58" s="46"/>
      <c r="I58" s="49"/>
    </row>
    <row r="59" spans="1:9" ht="12.75">
      <c r="A59" s="62" t="s">
        <v>4</v>
      </c>
      <c r="B59" s="16"/>
      <c r="C59" s="17"/>
      <c r="D59" s="24" t="s">
        <v>5</v>
      </c>
      <c r="E59" s="24" t="s">
        <v>6</v>
      </c>
      <c r="F59" s="24" t="s">
        <v>7</v>
      </c>
      <c r="G59" s="24" t="s">
        <v>8</v>
      </c>
      <c r="H59" s="24" t="s">
        <v>9</v>
      </c>
      <c r="I59" s="63" t="s">
        <v>10</v>
      </c>
    </row>
    <row r="60" spans="1:9" ht="12.75">
      <c r="A60" s="52" t="s">
        <v>72</v>
      </c>
      <c r="B60" s="5"/>
      <c r="C60" s="6"/>
      <c r="D60" s="137">
        <f aca="true" t="shared" si="7" ref="D60:I60">D40/D50</f>
        <v>0.12352445193929174</v>
      </c>
      <c r="E60" s="137">
        <f t="shared" si="7"/>
        <v>0.35050071530758226</v>
      </c>
      <c r="F60" s="137">
        <f t="shared" si="7"/>
        <v>0.6545503500269252</v>
      </c>
      <c r="G60" s="137">
        <f t="shared" si="7"/>
        <v>0.8844301765650081</v>
      </c>
      <c r="H60" s="137">
        <f t="shared" si="7"/>
        <v>0.7067342505430847</v>
      </c>
      <c r="I60" s="138">
        <f t="shared" si="7"/>
        <v>0.41074103131017753</v>
      </c>
    </row>
    <row r="61" spans="1:9" ht="12.75">
      <c r="A61" s="64" t="s">
        <v>14</v>
      </c>
      <c r="B61" s="5"/>
      <c r="C61" s="6"/>
      <c r="D61" s="137">
        <f aca="true" t="shared" si="8" ref="D61:G63">D41/D51</f>
        <v>0.27588057029463786</v>
      </c>
      <c r="E61" s="137">
        <f t="shared" si="8"/>
        <v>0.3838400366528128</v>
      </c>
      <c r="F61" s="137">
        <f t="shared" si="8"/>
        <v>0.7307759524641735</v>
      </c>
      <c r="G61" s="137">
        <f t="shared" si="8"/>
        <v>0.935293868084625</v>
      </c>
      <c r="H61" s="137">
        <f aca="true" t="shared" si="9" ref="H61:I63">H41/H51</f>
        <v>0.7840944474029584</v>
      </c>
      <c r="I61" s="138">
        <f t="shared" si="9"/>
        <v>0.52029496023299</v>
      </c>
    </row>
    <row r="62" spans="1:9" ht="12.75">
      <c r="A62" s="64" t="s">
        <v>54</v>
      </c>
      <c r="B62" s="5"/>
      <c r="C62" s="6"/>
      <c r="D62" s="137">
        <f t="shared" si="8"/>
        <v>0.16849015317286653</v>
      </c>
      <c r="E62" s="137">
        <f t="shared" si="8"/>
        <v>0.45153061224489793</v>
      </c>
      <c r="F62" s="137">
        <f t="shared" si="8"/>
        <v>0.7219554779572239</v>
      </c>
      <c r="G62" s="137">
        <f t="shared" si="8"/>
        <v>0.9599345870809486</v>
      </c>
      <c r="H62" s="137">
        <f t="shared" si="9"/>
        <v>0.7403443462075385</v>
      </c>
      <c r="I62" s="138">
        <f t="shared" si="9"/>
        <v>0.43206434316353887</v>
      </c>
    </row>
    <row r="63" spans="1:9" ht="12.75">
      <c r="A63" s="64" t="s">
        <v>12</v>
      </c>
      <c r="B63" s="5"/>
      <c r="C63" s="6"/>
      <c r="D63" s="137">
        <f t="shared" si="8"/>
        <v>0.2523125</v>
      </c>
      <c r="E63" s="137">
        <f t="shared" si="8"/>
        <v>0.4579158316633267</v>
      </c>
      <c r="F63" s="137">
        <f t="shared" si="8"/>
        <v>0.7324986958789776</v>
      </c>
      <c r="G63" s="137">
        <f t="shared" si="8"/>
        <v>0.9373020899303357</v>
      </c>
      <c r="H63" s="137">
        <f t="shared" si="9"/>
        <v>0.805173720099578</v>
      </c>
      <c r="I63" s="138">
        <f t="shared" si="9"/>
        <v>0.5486107082777423</v>
      </c>
    </row>
    <row r="64" spans="1:9" ht="12.75">
      <c r="A64" s="65"/>
      <c r="B64" s="5"/>
      <c r="C64" s="6"/>
      <c r="D64" s="121"/>
      <c r="E64" s="121"/>
      <c r="F64" s="121"/>
      <c r="G64" s="121"/>
      <c r="H64" s="121"/>
      <c r="I64" s="122"/>
    </row>
    <row r="65" spans="1:9" ht="13.5" thickBot="1">
      <c r="A65" s="66" t="s">
        <v>10</v>
      </c>
      <c r="B65" s="58"/>
      <c r="C65" s="59"/>
      <c r="D65" s="123">
        <f aca="true" t="shared" si="10" ref="D65:I65">D45/D55</f>
        <v>0.24520408507402744</v>
      </c>
      <c r="E65" s="123">
        <f t="shared" si="10"/>
        <v>0.4025683168674482</v>
      </c>
      <c r="F65" s="123">
        <f t="shared" si="10"/>
        <v>0.7220203932104042</v>
      </c>
      <c r="G65" s="123">
        <f t="shared" si="10"/>
        <v>0.9321577794690982</v>
      </c>
      <c r="H65" s="123">
        <f t="shared" si="10"/>
        <v>0.7788995567186249</v>
      </c>
      <c r="I65" s="124">
        <f t="shared" si="10"/>
        <v>0.509600650382858</v>
      </c>
    </row>
    <row r="66" spans="1:9" ht="12.75">
      <c r="A66" s="12"/>
      <c r="B66" s="3"/>
      <c r="C66" s="3"/>
      <c r="D66" s="13"/>
      <c r="E66" s="13"/>
      <c r="F66" s="13"/>
      <c r="G66" s="13"/>
      <c r="H66" s="13"/>
      <c r="I66" s="13"/>
    </row>
    <row r="67" ht="13.5" thickBot="1"/>
    <row r="68" spans="1:9" ht="12.75">
      <c r="A68" s="45"/>
      <c r="B68" s="46"/>
      <c r="C68" s="46"/>
      <c r="D68" s="46"/>
      <c r="E68" s="46"/>
      <c r="F68" s="48" t="s">
        <v>19</v>
      </c>
      <c r="G68" s="46"/>
      <c r="H68" s="46"/>
      <c r="I68" s="49"/>
    </row>
    <row r="69" spans="1:9" ht="12.75">
      <c r="A69" s="62" t="s">
        <v>4</v>
      </c>
      <c r="B69" s="16"/>
      <c r="C69" s="17"/>
      <c r="D69" s="24" t="s">
        <v>5</v>
      </c>
      <c r="E69" s="24" t="s">
        <v>6</v>
      </c>
      <c r="F69" s="24" t="s">
        <v>7</v>
      </c>
      <c r="G69" s="21" t="s">
        <v>8</v>
      </c>
      <c r="H69" s="28"/>
      <c r="I69" s="69"/>
    </row>
    <row r="70" spans="1:9" ht="12.75">
      <c r="A70" s="52" t="s">
        <v>72</v>
      </c>
      <c r="B70" s="5"/>
      <c r="C70" s="5"/>
      <c r="D70" s="38">
        <v>15</v>
      </c>
      <c r="E70" s="38">
        <v>22</v>
      </c>
      <c r="F70" s="38">
        <v>23</v>
      </c>
      <c r="G70" s="38">
        <v>13</v>
      </c>
      <c r="H70" s="37"/>
      <c r="I70" s="70"/>
    </row>
    <row r="71" spans="1:9" ht="12.75">
      <c r="A71" s="64" t="s">
        <v>14</v>
      </c>
      <c r="B71" s="5"/>
      <c r="C71" s="5"/>
      <c r="D71" s="35">
        <v>42</v>
      </c>
      <c r="E71" s="35">
        <v>48</v>
      </c>
      <c r="F71" s="35">
        <v>47</v>
      </c>
      <c r="G71" s="35">
        <v>23</v>
      </c>
      <c r="H71" s="37"/>
      <c r="I71" s="70"/>
    </row>
    <row r="72" spans="1:9" ht="12.75">
      <c r="A72" s="64" t="s">
        <v>54</v>
      </c>
      <c r="B72" s="5"/>
      <c r="C72" s="5"/>
      <c r="D72" s="39">
        <v>26</v>
      </c>
      <c r="E72" s="39">
        <v>33</v>
      </c>
      <c r="F72" s="39">
        <v>31</v>
      </c>
      <c r="G72" s="39">
        <v>17</v>
      </c>
      <c r="H72" s="37"/>
      <c r="I72" s="70"/>
    </row>
    <row r="73" spans="1:9" ht="12.75">
      <c r="A73" s="64" t="s">
        <v>12</v>
      </c>
      <c r="B73" s="5"/>
      <c r="C73" s="5"/>
      <c r="D73" s="39">
        <v>38</v>
      </c>
      <c r="E73" s="39">
        <v>40</v>
      </c>
      <c r="F73" s="39">
        <v>41</v>
      </c>
      <c r="G73" s="39">
        <v>20</v>
      </c>
      <c r="H73" s="37"/>
      <c r="I73" s="70"/>
    </row>
    <row r="74" spans="1:9" ht="12.75">
      <c r="A74" s="65"/>
      <c r="B74" s="5"/>
      <c r="C74" s="6"/>
      <c r="D74" s="2"/>
      <c r="E74" s="2"/>
      <c r="F74" s="2"/>
      <c r="G74" s="4"/>
      <c r="H74" s="25"/>
      <c r="I74" s="70"/>
    </row>
    <row r="75" spans="1:9" ht="13.5" thickBot="1">
      <c r="A75" s="66"/>
      <c r="B75" s="58"/>
      <c r="C75" s="59"/>
      <c r="D75" s="71"/>
      <c r="E75" s="71"/>
      <c r="F75" s="71"/>
      <c r="G75" s="71"/>
      <c r="H75" s="72"/>
      <c r="I75" s="73"/>
    </row>
    <row r="76" ht="12.75">
      <c r="F76" s="1" t="s">
        <v>20</v>
      </c>
    </row>
    <row r="78" ht="12.75">
      <c r="F78" s="8" t="s">
        <v>71</v>
      </c>
    </row>
    <row r="80" ht="12.75">
      <c r="F80" s="8" t="s">
        <v>21</v>
      </c>
    </row>
    <row r="81" ht="12.75">
      <c r="F81" s="1" t="s">
        <v>22</v>
      </c>
    </row>
    <row r="82" ht="13.5" thickBot="1"/>
    <row r="83" spans="1:9" ht="12.75">
      <c r="A83" s="74" t="s">
        <v>4</v>
      </c>
      <c r="B83" s="75"/>
      <c r="C83" s="76"/>
      <c r="D83" s="77" t="s">
        <v>5</v>
      </c>
      <c r="E83" s="77" t="s">
        <v>6</v>
      </c>
      <c r="F83" s="77" t="s">
        <v>7</v>
      </c>
      <c r="G83" s="77" t="s">
        <v>8</v>
      </c>
      <c r="H83" s="77" t="s">
        <v>9</v>
      </c>
      <c r="I83" s="78" t="s">
        <v>10</v>
      </c>
    </row>
    <row r="84" spans="1:9" ht="12.75">
      <c r="A84" s="52" t="s">
        <v>73</v>
      </c>
      <c r="B84" s="5"/>
      <c r="C84" s="5"/>
      <c r="D84" s="126">
        <v>96</v>
      </c>
      <c r="E84" s="127">
        <v>82</v>
      </c>
      <c r="F84" s="127">
        <v>37</v>
      </c>
      <c r="G84" s="127">
        <v>9</v>
      </c>
      <c r="H84" s="36">
        <f aca="true" t="shared" si="11" ref="H84:H89">SUM(E84:G84)</f>
        <v>128</v>
      </c>
      <c r="I84" s="79">
        <f aca="true" t="shared" si="12" ref="I84:I91">SUM(D84:G84)</f>
        <v>224</v>
      </c>
    </row>
    <row r="85" spans="1:9" ht="12.75">
      <c r="A85" s="52" t="s">
        <v>74</v>
      </c>
      <c r="B85" s="5"/>
      <c r="C85" s="5"/>
      <c r="D85" s="128">
        <v>892</v>
      </c>
      <c r="E85" s="127">
        <v>68</v>
      </c>
      <c r="F85" s="127">
        <v>31</v>
      </c>
      <c r="G85" s="127">
        <v>6</v>
      </c>
      <c r="H85" s="36">
        <f t="shared" si="11"/>
        <v>105</v>
      </c>
      <c r="I85" s="79">
        <f t="shared" si="12"/>
        <v>997</v>
      </c>
    </row>
    <row r="86" spans="1:9" ht="12.75">
      <c r="A86" s="52" t="s">
        <v>23</v>
      </c>
      <c r="B86" s="5"/>
      <c r="C86" s="5"/>
      <c r="D86" s="34">
        <v>12744</v>
      </c>
      <c r="E86" s="125">
        <v>579</v>
      </c>
      <c r="F86" s="34">
        <v>287</v>
      </c>
      <c r="G86" s="35">
        <v>12</v>
      </c>
      <c r="H86" s="33">
        <f t="shared" si="11"/>
        <v>878</v>
      </c>
      <c r="I86" s="80">
        <f t="shared" si="12"/>
        <v>13622</v>
      </c>
    </row>
    <row r="87" spans="1:9" ht="12.75">
      <c r="A87" s="52" t="s">
        <v>24</v>
      </c>
      <c r="B87" s="5"/>
      <c r="C87" s="5"/>
      <c r="D87" s="34">
        <v>12355</v>
      </c>
      <c r="E87" s="125">
        <v>533</v>
      </c>
      <c r="F87" s="34">
        <v>282</v>
      </c>
      <c r="G87" s="35">
        <v>4</v>
      </c>
      <c r="H87" s="33">
        <f t="shared" si="11"/>
        <v>819</v>
      </c>
      <c r="I87" s="80">
        <f t="shared" si="12"/>
        <v>13174</v>
      </c>
    </row>
    <row r="88" spans="1:9" ht="12.75">
      <c r="A88" s="52" t="s">
        <v>55</v>
      </c>
      <c r="B88" s="5"/>
      <c r="C88" s="5"/>
      <c r="D88" s="33">
        <v>1597</v>
      </c>
      <c r="E88" s="33">
        <v>157</v>
      </c>
      <c r="F88" s="33">
        <v>55</v>
      </c>
      <c r="G88" s="33">
        <v>0</v>
      </c>
      <c r="H88" s="33">
        <f t="shared" si="11"/>
        <v>212</v>
      </c>
      <c r="I88" s="80">
        <f t="shared" si="12"/>
        <v>1809</v>
      </c>
    </row>
    <row r="89" spans="1:9" ht="12.75">
      <c r="A89" s="52" t="s">
        <v>56</v>
      </c>
      <c r="B89" s="5"/>
      <c r="C89" s="5"/>
      <c r="D89" s="36">
        <v>2327</v>
      </c>
      <c r="E89" s="36">
        <v>319</v>
      </c>
      <c r="F89" s="36">
        <v>76</v>
      </c>
      <c r="G89" s="36">
        <v>0</v>
      </c>
      <c r="H89" s="36">
        <f t="shared" si="11"/>
        <v>395</v>
      </c>
      <c r="I89" s="79">
        <f t="shared" si="12"/>
        <v>2722</v>
      </c>
    </row>
    <row r="90" spans="1:9" ht="12.75">
      <c r="A90" s="52" t="s">
        <v>25</v>
      </c>
      <c r="B90" s="5"/>
      <c r="C90" s="5"/>
      <c r="D90" s="36">
        <v>1256</v>
      </c>
      <c r="E90" s="36">
        <v>106</v>
      </c>
      <c r="F90" s="36">
        <v>64</v>
      </c>
      <c r="G90" s="36">
        <v>2</v>
      </c>
      <c r="H90" s="36">
        <f>SUM(E91:G91)</f>
        <v>641</v>
      </c>
      <c r="I90" s="79">
        <f t="shared" si="12"/>
        <v>1428</v>
      </c>
    </row>
    <row r="91" spans="1:9" ht="12.75">
      <c r="A91" s="52" t="s">
        <v>26</v>
      </c>
      <c r="B91" s="5"/>
      <c r="C91" s="5"/>
      <c r="D91" s="36">
        <v>4019</v>
      </c>
      <c r="E91" s="36">
        <v>416</v>
      </c>
      <c r="F91" s="36">
        <v>216</v>
      </c>
      <c r="G91" s="36">
        <v>9</v>
      </c>
      <c r="H91" s="36">
        <f>SUM(E90:G90)</f>
        <v>172</v>
      </c>
      <c r="I91" s="79">
        <f t="shared" si="12"/>
        <v>4660</v>
      </c>
    </row>
    <row r="92" spans="1:9" ht="12.75">
      <c r="A92" s="52"/>
      <c r="B92" s="5"/>
      <c r="C92" s="6"/>
      <c r="D92" s="26"/>
      <c r="E92" s="26"/>
      <c r="F92" s="26"/>
      <c r="G92" s="26"/>
      <c r="H92" s="26"/>
      <c r="I92" s="56"/>
    </row>
    <row r="93" spans="1:9" ht="12.75">
      <c r="A93" s="81" t="s">
        <v>27</v>
      </c>
      <c r="B93" s="19"/>
      <c r="C93" s="20"/>
      <c r="D93" s="29">
        <f aca="true" t="shared" si="13" ref="D93:G94">D84+D86+D88+D90</f>
        <v>15693</v>
      </c>
      <c r="E93" s="29">
        <f t="shared" si="13"/>
        <v>924</v>
      </c>
      <c r="F93" s="29">
        <f t="shared" si="13"/>
        <v>443</v>
      </c>
      <c r="G93" s="112">
        <f t="shared" si="13"/>
        <v>23</v>
      </c>
      <c r="H93" s="29">
        <f>+SUM(E93:G93)</f>
        <v>1390</v>
      </c>
      <c r="I93" s="113">
        <f>+SUM(D93:G93)</f>
        <v>17083</v>
      </c>
    </row>
    <row r="94" spans="1:9" ht="13.5" thickBot="1">
      <c r="A94" s="57" t="s">
        <v>28</v>
      </c>
      <c r="B94" s="82"/>
      <c r="C94" s="83"/>
      <c r="D94" s="84">
        <f t="shared" si="13"/>
        <v>19593</v>
      </c>
      <c r="E94" s="84">
        <f t="shared" si="13"/>
        <v>1336</v>
      </c>
      <c r="F94" s="84">
        <f t="shared" si="13"/>
        <v>605</v>
      </c>
      <c r="G94" s="110">
        <f t="shared" si="13"/>
        <v>19</v>
      </c>
      <c r="H94" s="84">
        <f>+SUM(E94:G94)</f>
        <v>1960</v>
      </c>
      <c r="I94" s="111">
        <f>+SUM(D94:G94)</f>
        <v>21553</v>
      </c>
    </row>
    <row r="95" spans="1:9" ht="12.75">
      <c r="A95" s="85"/>
      <c r="B95" s="3"/>
      <c r="C95" s="3"/>
      <c r="D95" s="3"/>
      <c r="E95" s="3"/>
      <c r="F95" s="3"/>
      <c r="G95" s="3"/>
      <c r="H95" s="3"/>
      <c r="I95" s="87"/>
    </row>
    <row r="96" spans="1:9" ht="13.5" thickBot="1">
      <c r="A96" s="107"/>
      <c r="B96" s="108"/>
      <c r="C96" s="108"/>
      <c r="D96" s="108"/>
      <c r="E96" s="108"/>
      <c r="F96" s="108"/>
      <c r="G96" s="108"/>
      <c r="H96" s="108"/>
      <c r="I96" s="109"/>
    </row>
    <row r="97" spans="1:9" ht="12.75">
      <c r="A97" s="45"/>
      <c r="B97" s="46"/>
      <c r="C97" s="46"/>
      <c r="D97" s="46"/>
      <c r="E97" s="46"/>
      <c r="F97" s="48" t="s">
        <v>29</v>
      </c>
      <c r="G97" s="46"/>
      <c r="H97" s="46"/>
      <c r="I97" s="49"/>
    </row>
    <row r="98" spans="1:9" ht="12.75">
      <c r="A98" s="85"/>
      <c r="B98" s="3"/>
      <c r="C98" s="101" t="s">
        <v>30</v>
      </c>
      <c r="D98" s="101"/>
      <c r="E98" s="101"/>
      <c r="F98" s="101"/>
      <c r="G98" s="101"/>
      <c r="H98" s="101"/>
      <c r="I98" s="102"/>
    </row>
    <row r="99" spans="1:9" ht="12.75" customHeight="1">
      <c r="A99" s="130" t="s">
        <v>31</v>
      </c>
      <c r="B99" s="131"/>
      <c r="C99" s="131"/>
      <c r="D99" s="131"/>
      <c r="E99" s="131"/>
      <c r="F99" s="131"/>
      <c r="G99" s="131"/>
      <c r="H99" s="131"/>
      <c r="I99" s="132"/>
    </row>
    <row r="100" spans="1:9" ht="12.75">
      <c r="A100" s="85"/>
      <c r="B100" s="3"/>
      <c r="C100" s="3"/>
      <c r="D100" s="3"/>
      <c r="E100" s="3"/>
      <c r="F100" s="86"/>
      <c r="G100" s="3"/>
      <c r="H100" s="3"/>
      <c r="I100" s="87"/>
    </row>
    <row r="101" spans="1:9" ht="12.75">
      <c r="A101" s="85"/>
      <c r="B101" s="3"/>
      <c r="C101" s="3"/>
      <c r="D101" s="3"/>
      <c r="E101" s="3"/>
      <c r="F101" s="3"/>
      <c r="G101" s="41" t="s">
        <v>35</v>
      </c>
      <c r="H101" s="2" t="s">
        <v>36</v>
      </c>
      <c r="I101" s="88" t="s">
        <v>10</v>
      </c>
    </row>
    <row r="102" spans="1:9" ht="12.75">
      <c r="A102" s="55" t="s">
        <v>32</v>
      </c>
      <c r="B102" s="5"/>
      <c r="C102" s="5"/>
      <c r="D102" s="5"/>
      <c r="E102" s="5"/>
      <c r="F102" s="42"/>
      <c r="G102" s="34">
        <v>18509</v>
      </c>
      <c r="H102" s="118">
        <v>13869</v>
      </c>
      <c r="I102" s="56">
        <f>SUM(G102:H102)</f>
        <v>32378</v>
      </c>
    </row>
    <row r="103" spans="1:9" ht="12.75">
      <c r="A103" s="55" t="s">
        <v>33</v>
      </c>
      <c r="B103" s="5"/>
      <c r="C103" s="5"/>
      <c r="D103" s="5"/>
      <c r="E103" s="5"/>
      <c r="F103" s="42"/>
      <c r="G103" s="34">
        <v>62099</v>
      </c>
      <c r="H103" s="118">
        <v>54171</v>
      </c>
      <c r="I103" s="56">
        <f>SUM(G103:H103)</f>
        <v>116270</v>
      </c>
    </row>
    <row r="104" spans="1:9" ht="12.75">
      <c r="A104" s="55" t="s">
        <v>34</v>
      </c>
      <c r="B104" s="5"/>
      <c r="C104" s="5"/>
      <c r="D104" s="5"/>
      <c r="E104" s="5"/>
      <c r="F104" s="42"/>
      <c r="G104" s="43">
        <f>G102/G103</f>
        <v>0.2980563294094913</v>
      </c>
      <c r="H104" s="40">
        <f>H102/H103</f>
        <v>0.2560225951154677</v>
      </c>
      <c r="I104" s="89">
        <f>I102/I103</f>
        <v>0.2784725208566268</v>
      </c>
    </row>
    <row r="105" spans="1:9" ht="12.75">
      <c r="A105" s="85"/>
      <c r="B105" s="3"/>
      <c r="C105" s="3"/>
      <c r="D105" s="3"/>
      <c r="E105" s="3"/>
      <c r="F105" s="3"/>
      <c r="G105" s="90"/>
      <c r="H105" s="3"/>
      <c r="I105" s="87"/>
    </row>
    <row r="106" spans="1:9" ht="12.75">
      <c r="A106" s="55" t="s">
        <v>37</v>
      </c>
      <c r="B106" s="5"/>
      <c r="C106" s="5"/>
      <c r="D106" s="5"/>
      <c r="E106" s="5"/>
      <c r="F106" s="44"/>
      <c r="G106" s="119">
        <v>84.76</v>
      </c>
      <c r="H106" s="120">
        <v>71.8303</v>
      </c>
      <c r="I106" s="91">
        <f>SUM(G106:H106)</f>
        <v>156.5903</v>
      </c>
    </row>
    <row r="107" spans="1:9" ht="12.75">
      <c r="A107" s="55" t="s">
        <v>38</v>
      </c>
      <c r="B107" s="5"/>
      <c r="C107" s="5"/>
      <c r="D107" s="5"/>
      <c r="E107" s="5"/>
      <c r="F107" s="44"/>
      <c r="G107" s="119">
        <v>271.5</v>
      </c>
      <c r="H107" s="120">
        <v>274.1776</v>
      </c>
      <c r="I107" s="91">
        <f>SUM(G107:H107)</f>
        <v>545.6776</v>
      </c>
    </row>
    <row r="108" spans="1:9" ht="13.5" thickBot="1">
      <c r="A108" s="92" t="s">
        <v>39</v>
      </c>
      <c r="B108" s="93"/>
      <c r="C108" s="93"/>
      <c r="D108" s="93"/>
      <c r="E108" s="93"/>
      <c r="F108" s="94"/>
      <c r="G108" s="95">
        <f>G106/G107</f>
        <v>0.3121915285451197</v>
      </c>
      <c r="H108" s="96">
        <f>H106/H107</f>
        <v>0.2619845676670888</v>
      </c>
      <c r="I108" s="97">
        <f>I106/I107</f>
        <v>0.28696486716698655</v>
      </c>
    </row>
    <row r="109" spans="6:7" ht="12.75">
      <c r="F109" s="1" t="s">
        <v>40</v>
      </c>
      <c r="G109" s="15"/>
    </row>
    <row r="110" ht="13.5" thickBot="1"/>
    <row r="111" spans="1:9" ht="12.75">
      <c r="A111" s="45"/>
      <c r="B111" s="46"/>
      <c r="C111" s="46"/>
      <c r="D111" s="46"/>
      <c r="E111" s="46"/>
      <c r="F111" s="48" t="s">
        <v>41</v>
      </c>
      <c r="G111" s="46"/>
      <c r="H111" s="46"/>
      <c r="I111" s="49"/>
    </row>
    <row r="112" spans="1:9" ht="12.75">
      <c r="A112" s="134" t="s">
        <v>42</v>
      </c>
      <c r="B112" s="135"/>
      <c r="C112" s="135"/>
      <c r="D112" s="135"/>
      <c r="E112" s="135"/>
      <c r="F112" s="135"/>
      <c r="G112" s="135"/>
      <c r="H112" s="135"/>
      <c r="I112" s="136"/>
    </row>
    <row r="113" spans="1:9" ht="12.75">
      <c r="A113" s="134" t="s">
        <v>43</v>
      </c>
      <c r="B113" s="135"/>
      <c r="C113" s="135"/>
      <c r="D113" s="135"/>
      <c r="E113" s="135"/>
      <c r="F113" s="135"/>
      <c r="G113" s="135"/>
      <c r="H113" s="135"/>
      <c r="I113" s="136"/>
    </row>
    <row r="114" spans="1:9" ht="12.75">
      <c r="A114" s="85"/>
      <c r="B114" s="3"/>
      <c r="C114" s="3"/>
      <c r="D114" s="3"/>
      <c r="E114" s="3"/>
      <c r="F114" s="3"/>
      <c r="G114" s="3"/>
      <c r="H114" s="3"/>
      <c r="I114" s="87"/>
    </row>
    <row r="115" spans="1:9" ht="12.75">
      <c r="A115" s="85"/>
      <c r="B115" s="3"/>
      <c r="C115" s="3"/>
      <c r="D115" s="3"/>
      <c r="E115" s="14" t="s">
        <v>75</v>
      </c>
      <c r="F115" s="14" t="s">
        <v>35</v>
      </c>
      <c r="G115" s="14" t="s">
        <v>57</v>
      </c>
      <c r="H115" s="14" t="s">
        <v>36</v>
      </c>
      <c r="I115" s="98" t="s">
        <v>10</v>
      </c>
    </row>
    <row r="116" spans="1:9" ht="12.75">
      <c r="A116" s="52" t="s">
        <v>44</v>
      </c>
      <c r="B116" s="5"/>
      <c r="C116" s="5"/>
      <c r="D116" s="6"/>
      <c r="E116" s="103"/>
      <c r="F116" s="103"/>
      <c r="G116" s="103"/>
      <c r="H116" s="2"/>
      <c r="I116" s="104">
        <f>SUM(E116:H116)</f>
        <v>0</v>
      </c>
    </row>
    <row r="117" spans="1:9" ht="12.75">
      <c r="A117" s="52" t="s">
        <v>45</v>
      </c>
      <c r="B117" s="5"/>
      <c r="C117" s="5"/>
      <c r="D117" s="6"/>
      <c r="E117" s="103"/>
      <c r="F117" s="103"/>
      <c r="G117" s="103"/>
      <c r="H117" s="106"/>
      <c r="I117" s="104">
        <f>SUM(E117:H117)</f>
        <v>0</v>
      </c>
    </row>
    <row r="118" spans="1:9" ht="12.75">
      <c r="A118" s="52" t="s">
        <v>46</v>
      </c>
      <c r="B118" s="5"/>
      <c r="C118" s="5"/>
      <c r="D118" s="6"/>
      <c r="E118" s="114">
        <v>16</v>
      </c>
      <c r="F118" s="115">
        <v>48</v>
      </c>
      <c r="G118" s="114">
        <v>4</v>
      </c>
      <c r="H118" s="114">
        <v>56</v>
      </c>
      <c r="I118" s="104">
        <f>SUM(E118:H118)</f>
        <v>124</v>
      </c>
    </row>
    <row r="119" spans="1:9" ht="13.5" thickBot="1">
      <c r="A119" s="99" t="s">
        <v>47</v>
      </c>
      <c r="B119" s="93"/>
      <c r="C119" s="93"/>
      <c r="D119" s="100"/>
      <c r="E119" s="116">
        <v>28.8</v>
      </c>
      <c r="F119" s="117">
        <v>91.51</v>
      </c>
      <c r="G119" s="116">
        <v>4.9</v>
      </c>
      <c r="H119" s="129">
        <v>49.5</v>
      </c>
      <c r="I119" s="105">
        <f>SUM(E119:H119)</f>
        <v>174.71</v>
      </c>
    </row>
    <row r="120" ht="12.75">
      <c r="F120" s="15"/>
    </row>
    <row r="121" spans="1:6" ht="12.75">
      <c r="A121" s="7" t="s">
        <v>48</v>
      </c>
      <c r="F121" s="15"/>
    </row>
    <row r="122" ht="13.5" customHeight="1">
      <c r="A122" s="7"/>
    </row>
    <row r="123" ht="14.25" customHeight="1">
      <c r="A123" s="15" t="s">
        <v>49</v>
      </c>
    </row>
    <row r="124" ht="12.75">
      <c r="A124" s="7" t="s">
        <v>58</v>
      </c>
    </row>
    <row r="125" ht="12.75">
      <c r="A125" s="15" t="s">
        <v>66</v>
      </c>
    </row>
    <row r="126" ht="12.75">
      <c r="A126" s="15" t="s">
        <v>59</v>
      </c>
    </row>
    <row r="128" ht="12.75">
      <c r="A128" t="s">
        <v>50</v>
      </c>
    </row>
    <row r="129" ht="12.75">
      <c r="A129" t="s">
        <v>69</v>
      </c>
    </row>
    <row r="130" ht="12.75">
      <c r="A130" t="s">
        <v>70</v>
      </c>
    </row>
    <row r="132" ht="12.75">
      <c r="A132" t="s">
        <v>51</v>
      </c>
    </row>
    <row r="133" ht="12.75">
      <c r="A133" t="s">
        <v>67</v>
      </c>
    </row>
    <row r="134" ht="12.75">
      <c r="A134" t="s">
        <v>60</v>
      </c>
    </row>
    <row r="136" ht="12.75">
      <c r="A136" t="s">
        <v>52</v>
      </c>
    </row>
    <row r="137" ht="12.75">
      <c r="A137" t="s">
        <v>68</v>
      </c>
    </row>
    <row r="138" ht="12.75">
      <c r="A138" t="s">
        <v>53</v>
      </c>
    </row>
    <row r="140" spans="1:9" ht="12.75">
      <c r="A140" s="133" t="s">
        <v>65</v>
      </c>
      <c r="B140" s="133"/>
      <c r="C140" s="133"/>
      <c r="D140" s="133"/>
      <c r="E140" s="133"/>
      <c r="F140" s="133"/>
      <c r="G140" s="133"/>
      <c r="H140" s="133"/>
      <c r="I140" s="133"/>
    </row>
    <row r="142" ht="12.75">
      <c r="A142" t="s">
        <v>61</v>
      </c>
    </row>
    <row r="143" ht="12.75">
      <c r="A143" t="s">
        <v>62</v>
      </c>
    </row>
    <row r="144" ht="12.75">
      <c r="A144" t="s">
        <v>64</v>
      </c>
    </row>
    <row r="145" ht="12.75">
      <c r="A145" t="s">
        <v>63</v>
      </c>
    </row>
  </sheetData>
  <sheetProtection/>
  <mergeCells count="4">
    <mergeCell ref="A99:I99"/>
    <mergeCell ref="A140:I140"/>
    <mergeCell ref="A112:I112"/>
    <mergeCell ref="A113:I113"/>
  </mergeCells>
  <printOptions/>
  <pageMargins left="0.75" right="0.7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Sept 2012 Electric Enrollment Report</dc:title>
  <dc:subject/>
  <dc:creator>PSC Staff</dc:creator>
  <cp:keywords/>
  <dc:description/>
  <cp:lastModifiedBy>Phillip Vanderheyden</cp:lastModifiedBy>
  <cp:lastPrinted>2012-03-09T19:05:59Z</cp:lastPrinted>
  <dcterms:created xsi:type="dcterms:W3CDTF">2004-09-09T14:44:36Z</dcterms:created>
  <dcterms:modified xsi:type="dcterms:W3CDTF">2012-12-04T14:57:45Z</dcterms:modified>
  <cp:category/>
  <cp:version/>
  <cp:contentType/>
  <cp:contentStatus/>
</cp:coreProperties>
</file>