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90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<sst xmlns="http://schemas.openxmlformats.org/spreadsheetml/2006/main" count="157" uniqueCount="77">
  <si>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</si>
  <si>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</si>
  <si>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</si>
  <si>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</si>
  <si>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</si>
  <si>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</si>
  <si>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</si>
  <si>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</si>
  <si>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</si>
  <si>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</si>
  <si>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</si>
  <si>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>Allegheny Power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</si>
  <si>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</si>
  <si>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</si>
  <si>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</si>
  <si>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</si>
  <si>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</si>
  <si>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</si>
  <si>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</si>
  <si>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</si>
  <si>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</si>
  <si>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</si>
  <si>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</si>
  <si>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</si>
  <si>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AP Switches from Supplier</t>
  </si>
  <si>
    <t>AP Switches to Supplier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</si>
  <si>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</si>
  <si>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</si>
  <si>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</si>
  <si>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</si>
  <si>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</si>
  <si>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</si>
  <si>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</si>
  <si>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</si>
  <si>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</si>
  <si>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</si>
  <si>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</si>
  <si>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</si>
  <si>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</si>
  <si>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</si>
  <si>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</si>
  <si>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</si>
  <si>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</si>
  <si>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</si>
  <si>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</si>
  <si>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</si>
  <si>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</si>
  <si>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</si>
  <si>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</si>
  <si>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</si>
  <si>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</si>
  <si>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 xml:space="preserve">AP 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</si>
  <si>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</si>
  <si>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</si>
  <si>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</si>
  <si>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</si>
  <si>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</si>
  <si>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 xml:space="preserve">   or hourly priced service (based on PJM hourly LMP) if they do not switch to a supplier</t>
  </si>
  <si>
    <t>Delmarva Power &amp; Light</t>
  </si>
  <si>
    <t>Delmarva Switches from Supplier</t>
  </si>
  <si>
    <t>Delmarva Switches to Supplier</t>
  </si>
  <si>
    <t>Delmarva</t>
  </si>
  <si>
    <r>
      <t xml:space="preserve">   </t>
    </r>
    <r>
      <rPr>
        <sz val="10"/>
        <rFont val="Arial"/>
        <family val="2"/>
      </rPr>
      <t>generation rates go into effect for all customers, with the exception of AP residential customers, effective July 2004.</t>
    </r>
  </si>
  <si>
    <t xml:space="preserve">   continue to have frozen rates based on their restructuring settlements through December 2008.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</si>
  <si>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</si>
  <si>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</si>
  <si>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</si>
  <si>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</si>
  <si>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</si>
  <si>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</si>
  <si>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 xml:space="preserve">   For all other utilities, generation rates are based on the Case 8908 Standard Offer Service framework. AP residential customers</t>
  </si>
  <si>
    <t xml:space="preserve">   level for small C&amp;I service (Type 1 SOS) for each utility but less than 600 kW.</t>
  </si>
  <si>
    <t xml:space="preserve">   600 kW, these customers have an option to either "Type 3" fixed price utility Standard Offer Service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</si>
  <si>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</si>
  <si>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</si>
  <si>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</si>
  <si>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Month Ending September, 2011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</si>
</sst>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#,##0.00000000"/>
    <numFmt numFmtId="168" formatCode="#,##0.00000"/>
    <numFmt numFmtId="169" formatCode="#,##0.000"/>
    <numFmt numFmtId="170" formatCode="0.000"/>
    <numFmt numFmtId="171" formatCode="#,##0.00;[Red]#,##0.00"/>
    <numFmt numFmtId="172" formatCode="0.000%"/>
    <numFmt numFmtId="173" formatCode="#,##0.0000"/>
    <numFmt numFmtId="174" formatCode="#,##0.000000"/>
    <numFmt numFmtId="175" formatCode="#,##0.0000000"/>
    <numFmt numFmtId="176" formatCode="#,##0.000000000"/>
    <numFmt numFmtId="177" formatCode="0_);[Red]\(0\)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0" fontId="0" fillId="2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165" fontId="2" fillId="2" borderId="1" xfId="0" applyNumberFormat="1" applyFont="1" applyFill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3" xfId="0" applyFont="1" applyBorder="1" applyAlignment="1">
      <alignment/>
    </xf>
    <xf numFmtId="3" fontId="0" fillId="3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 vertical="top" wrapText="1"/>
    </xf>
    <xf numFmtId="0" fontId="0" fillId="3" borderId="1" xfId="0" applyFont="1" applyFill="1" applyBorder="1" applyAlignment="1">
      <alignment horizontal="right" vertical="top" wrapText="1"/>
    </xf>
    <xf numFmtId="3" fontId="0" fillId="3" borderId="1" xfId="0" applyNumberFormat="1" applyFill="1" applyBorder="1" applyAlignment="1">
      <alignment horizontal="right"/>
    </xf>
    <xf numFmtId="0" fontId="0" fillId="2" borderId="4" xfId="0" applyFill="1" applyBorder="1" applyAlignment="1">
      <alignment/>
    </xf>
    <xf numFmtId="0" fontId="0" fillId="3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10" fontId="0" fillId="0" borderId="4" xfId="0" applyNumberForma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Border="1" applyAlignment="1">
      <alignment horizontal="right"/>
    </xf>
    <xf numFmtId="10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/>
    </xf>
    <xf numFmtId="3" fontId="0" fillId="3" borderId="11" xfId="0" applyNumberFormat="1" applyFont="1" applyFill="1" applyBorder="1" applyAlignment="1">
      <alignment horizontal="right"/>
    </xf>
    <xf numFmtId="3" fontId="0" fillId="3" borderId="11" xfId="0" applyNumberFormat="1" applyFill="1" applyBorder="1" applyAlignment="1">
      <alignment horizontal="right"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4" fillId="0" borderId="12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165" fontId="2" fillId="2" borderId="11" xfId="0" applyNumberFormat="1" applyFont="1" applyFill="1" applyBorder="1" applyAlignment="1">
      <alignment/>
    </xf>
    <xf numFmtId="0" fontId="0" fillId="2" borderId="11" xfId="0" applyFill="1" applyBorder="1" applyAlignment="1">
      <alignment/>
    </xf>
    <xf numFmtId="0" fontId="4" fillId="0" borderId="15" xfId="0" applyFont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65" fontId="2" fillId="0" borderId="20" xfId="0" applyNumberFormat="1" applyFont="1" applyBorder="1" applyAlignment="1">
      <alignment/>
    </xf>
    <xf numFmtId="165" fontId="2" fillId="0" borderId="21" xfId="0" applyNumberFormat="1" applyFont="1" applyBorder="1" applyAlignment="1">
      <alignment/>
    </xf>
    <xf numFmtId="3" fontId="0" fillId="3" borderId="11" xfId="0" applyNumberFormat="1" applyFill="1" applyBorder="1" applyAlignment="1">
      <alignment/>
    </xf>
    <xf numFmtId="3" fontId="0" fillId="3" borderId="11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0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10" fontId="0" fillId="0" borderId="25" xfId="0" applyNumberFormat="1" applyFon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6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1" fontId="0" fillId="0" borderId="1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6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1" fontId="0" fillId="3" borderId="1" xfId="0" applyNumberFormat="1" applyFill="1" applyBorder="1" applyAlignment="1">
      <alignment/>
    </xf>
    <xf numFmtId="1" fontId="0" fillId="3" borderId="1" xfId="0" applyNumberFormat="1" applyFont="1" applyFill="1" applyBorder="1" applyAlignment="1">
      <alignment/>
    </xf>
    <xf numFmtId="1" fontId="0" fillId="3" borderId="15" xfId="0" applyNumberFormat="1" applyFill="1" applyBorder="1" applyAlignment="1">
      <alignment/>
    </xf>
    <xf numFmtId="1" fontId="0" fillId="3" borderId="15" xfId="0" applyNumberFormat="1" applyFont="1" applyFill="1" applyBorder="1" applyAlignment="1">
      <alignment/>
    </xf>
    <xf numFmtId="166" fontId="0" fillId="3" borderId="15" xfId="0" applyNumberFormat="1" applyFill="1" applyBorder="1" applyAlignment="1">
      <alignment/>
    </xf>
    <xf numFmtId="3" fontId="0" fillId="3" borderId="4" xfId="0" applyNumberFormat="1" applyFill="1" applyBorder="1" applyAlignment="1">
      <alignment/>
    </xf>
    <xf numFmtId="0" fontId="0" fillId="3" borderId="1" xfId="0" applyFont="1" applyFill="1" applyBorder="1" applyAlignment="1">
      <alignment horizontal="right" vertical="top" wrapText="1"/>
    </xf>
    <xf numFmtId="4" fontId="0" fillId="3" borderId="4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177" fontId="0" fillId="3" borderId="1" xfId="0" applyNumberFormat="1" applyFont="1" applyFill="1" applyBorder="1" applyAlignment="1">
      <alignment horizontal="right" vertical="top" wrapText="1"/>
    </xf>
    <xf numFmtId="38" fontId="0" fillId="3" borderId="1" xfId="0" applyNumberFormat="1" applyFont="1" applyFill="1" applyBorder="1" applyAlignment="1">
      <alignment horizontal="right" vertical="top" wrapText="1"/>
    </xf>
    <xf numFmtId="49" fontId="0" fillId="0" borderId="22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0" fillId="0" borderId="0" xfId="0" applyAlignment="1">
      <alignment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3" borderId="1" xfId="0" applyNumberFormat="1" applyFill="1" applyBorder="1" applyAlignment="1">
      <alignment/>
    </xf>
    <xf numFmtId="164" fontId="0" fillId="3" borderId="1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5"/>
  <sheetViews>
    <sheetView tabSelected="1" workbookViewId="0" topLeftCell="A1">
      <selection activeCell="K44" sqref="K44"/>
    </sheetView>
  </sheetViews>
  <sheetFormatPr defaultColWidth="9.140625" defaultRowHeight="12.75"/>
  <cols>
    <col min="3" max="3" width="15.28125" style="0" customWidth="1"/>
    <col min="4" max="4" width="11.8515625" style="0" customWidth="1"/>
    <col min="5" max="5" width="11.421875" style="0" customWidth="1"/>
    <col min="6" max="6" width="19.00390625" style="0" customWidth="1"/>
    <col min="7" max="7" width="16.28125" style="0" bestFit="1" customWidth="1"/>
    <col min="8" max="8" width="13.28125" style="0" customWidth="1"/>
    <col min="9" max="9" width="18.00390625" style="0" bestFit="1" customWidth="1"/>
  </cols>
  <sheetData>
    <row r="2" ht="12.75">
      <c r="F2" s="8" t="s">
        <v>0</v>
      </c>
    </row>
    <row r="3" spans="6:8" ht="12.75">
      <c r="F3" s="8" t="s">
        <v>1</v>
      </c>
      <c r="H3" s="30"/>
    </row>
    <row r="4" spans="4:8" ht="12.75">
      <c r="D4" s="30"/>
      <c r="E4" s="30"/>
      <c r="F4" s="31" t="s">
        <v>76</v>
      </c>
      <c r="G4" s="30"/>
      <c r="H4" s="30"/>
    </row>
    <row r="6" spans="5:6" ht="12.75">
      <c r="E6" s="1"/>
      <c r="F6" s="1" t="s">
        <v>2</v>
      </c>
    </row>
    <row r="7" ht="13.5" thickBot="1"/>
    <row r="8" spans="1:9" ht="12.75">
      <c r="A8" s="45"/>
      <c r="B8" s="46"/>
      <c r="C8" s="46"/>
      <c r="D8" s="47"/>
      <c r="E8" s="47"/>
      <c r="F8" s="48" t="s">
        <v>3</v>
      </c>
      <c r="G8" s="47"/>
      <c r="H8" s="47"/>
      <c r="I8" s="49"/>
    </row>
    <row r="9" spans="1:9" ht="12.75">
      <c r="A9" s="50" t="s">
        <v>4</v>
      </c>
      <c r="B9" s="16"/>
      <c r="C9" s="17"/>
      <c r="D9" s="18" t="s">
        <v>5</v>
      </c>
      <c r="E9" s="18" t="s">
        <v>6</v>
      </c>
      <c r="F9" s="18" t="s">
        <v>7</v>
      </c>
      <c r="G9" s="18" t="s">
        <v>8</v>
      </c>
      <c r="H9" s="18" t="s">
        <v>9</v>
      </c>
      <c r="I9" s="51" t="s">
        <v>10</v>
      </c>
    </row>
    <row r="10" spans="1:9" ht="12.75">
      <c r="A10" s="52" t="s">
        <v>11</v>
      </c>
      <c r="B10" s="5"/>
      <c r="C10" s="32"/>
      <c r="D10" s="33">
        <v>16101</v>
      </c>
      <c r="E10" s="33">
        <v>6760</v>
      </c>
      <c r="F10" s="33">
        <v>3211</v>
      </c>
      <c r="G10" s="33">
        <v>113</v>
      </c>
      <c r="H10" s="33">
        <f>+SUM(E10:G10)</f>
        <v>10084</v>
      </c>
      <c r="I10" s="53">
        <f>SUM(D10:G10)</f>
        <v>26185</v>
      </c>
    </row>
    <row r="11" spans="1:9" ht="12.75">
      <c r="A11" s="52" t="s">
        <v>12</v>
      </c>
      <c r="B11" s="5"/>
      <c r="C11" s="32"/>
      <c r="D11" s="34">
        <v>250856</v>
      </c>
      <c r="E11" s="34">
        <v>28822</v>
      </c>
      <c r="F11" s="34">
        <v>15037</v>
      </c>
      <c r="G11" s="35">
        <v>679</v>
      </c>
      <c r="H11" s="33">
        <f>+SUM(E11:G11)</f>
        <v>44538</v>
      </c>
      <c r="I11" s="53">
        <f>SUM(D11:G11)</f>
        <v>295394</v>
      </c>
    </row>
    <row r="12" spans="1:9" ht="12.75">
      <c r="A12" s="52" t="s">
        <v>58</v>
      </c>
      <c r="B12" s="5"/>
      <c r="C12" s="5"/>
      <c r="D12" s="36">
        <v>17481</v>
      </c>
      <c r="E12" s="36">
        <v>6828</v>
      </c>
      <c r="F12" s="36">
        <v>2841</v>
      </c>
      <c r="G12" s="36">
        <v>70</v>
      </c>
      <c r="H12" s="33">
        <f>+SUM(E12:G12)</f>
        <v>9739</v>
      </c>
      <c r="I12" s="54">
        <f>SUM(D12:G12)</f>
        <v>27220</v>
      </c>
    </row>
    <row r="13" spans="1:9" ht="12.75">
      <c r="A13" s="52" t="s">
        <v>13</v>
      </c>
      <c r="B13" s="5"/>
      <c r="C13" s="5"/>
      <c r="D13" s="36">
        <v>98310</v>
      </c>
      <c r="E13" s="36">
        <v>11283</v>
      </c>
      <c r="F13" s="36">
        <v>9196</v>
      </c>
      <c r="G13" s="36">
        <v>505</v>
      </c>
      <c r="H13" s="33">
        <f>+SUM(E13:G13)</f>
        <v>20984</v>
      </c>
      <c r="I13" s="54">
        <f>SUM(D13:G13)</f>
        <v>119294</v>
      </c>
    </row>
    <row r="14" spans="1:9" ht="12.75">
      <c r="A14" s="55"/>
      <c r="B14" s="5"/>
      <c r="C14" s="6"/>
      <c r="D14" s="26"/>
      <c r="E14" s="26"/>
      <c r="F14" s="26"/>
      <c r="G14" s="26"/>
      <c r="H14" s="27"/>
      <c r="I14" s="56"/>
    </row>
    <row r="15" spans="1:9" ht="13.5" thickBot="1">
      <c r="A15" s="57" t="s">
        <v>10</v>
      </c>
      <c r="B15" s="58"/>
      <c r="C15" s="59"/>
      <c r="D15" s="60">
        <f aca="true" t="shared" si="0" ref="D15:I15">SUM(D10:D13)</f>
        <v>382748</v>
      </c>
      <c r="E15" s="60">
        <f t="shared" si="0"/>
        <v>53693</v>
      </c>
      <c r="F15" s="60">
        <f t="shared" si="0"/>
        <v>30285</v>
      </c>
      <c r="G15" s="60">
        <f t="shared" si="0"/>
        <v>1367</v>
      </c>
      <c r="H15" s="60">
        <f t="shared" si="0"/>
        <v>85345</v>
      </c>
      <c r="I15" s="61">
        <f t="shared" si="0"/>
        <v>468093</v>
      </c>
    </row>
    <row r="17" ht="13.5" thickBot="1"/>
    <row r="18" spans="1:9" ht="12.75">
      <c r="A18" s="45"/>
      <c r="B18" s="46"/>
      <c r="C18" s="46"/>
      <c r="D18" s="46"/>
      <c r="E18" s="46"/>
      <c r="F18" s="48" t="s">
        <v>14</v>
      </c>
      <c r="G18" s="46"/>
      <c r="H18" s="46"/>
      <c r="I18" s="49"/>
    </row>
    <row r="19" spans="1:9" ht="12.75">
      <c r="A19" s="50" t="s">
        <v>4</v>
      </c>
      <c r="B19" s="16"/>
      <c r="C19" s="17"/>
      <c r="D19" s="18" t="s">
        <v>5</v>
      </c>
      <c r="E19" s="18" t="s">
        <v>6</v>
      </c>
      <c r="F19" s="18" t="s">
        <v>7</v>
      </c>
      <c r="G19" s="18" t="s">
        <v>8</v>
      </c>
      <c r="H19" s="18" t="s">
        <v>9</v>
      </c>
      <c r="I19" s="51" t="s">
        <v>10</v>
      </c>
    </row>
    <row r="20" spans="1:9" ht="12.75">
      <c r="A20" s="52" t="s">
        <v>11</v>
      </c>
      <c r="B20" s="5"/>
      <c r="C20" s="5"/>
      <c r="D20" s="36">
        <v>220818</v>
      </c>
      <c r="E20" s="36">
        <v>28062</v>
      </c>
      <c r="F20" s="36">
        <v>6513</v>
      </c>
      <c r="G20" s="36">
        <v>137</v>
      </c>
      <c r="H20" s="33">
        <f>+SUM(E20:G20)</f>
        <v>34712</v>
      </c>
      <c r="I20" s="54">
        <f>SUM(D20:G20)</f>
        <v>255530</v>
      </c>
    </row>
    <row r="21" spans="1:9" ht="12.75">
      <c r="A21" s="52" t="s">
        <v>15</v>
      </c>
      <c r="B21" s="5"/>
      <c r="C21" s="5"/>
      <c r="D21" s="34">
        <v>1115365</v>
      </c>
      <c r="E21" s="34">
        <v>96556</v>
      </c>
      <c r="F21" s="34">
        <v>25486</v>
      </c>
      <c r="G21" s="35">
        <v>724</v>
      </c>
      <c r="H21" s="33">
        <f>+SUM(E21:G21)</f>
        <v>122766</v>
      </c>
      <c r="I21" s="53">
        <f>SUM(D21:G21)</f>
        <v>1238131</v>
      </c>
    </row>
    <row r="22" spans="1:9" ht="12.75">
      <c r="A22" s="52" t="s">
        <v>58</v>
      </c>
      <c r="B22" s="5"/>
      <c r="C22" s="5"/>
      <c r="D22" s="36">
        <v>173807</v>
      </c>
      <c r="E22" s="36">
        <v>26844</v>
      </c>
      <c r="F22" s="36">
        <v>5155</v>
      </c>
      <c r="G22" s="36">
        <v>76</v>
      </c>
      <c r="H22" s="33">
        <f>+SUM(E22:G22)</f>
        <v>32075</v>
      </c>
      <c r="I22" s="54">
        <f>SUM(D22:G22)</f>
        <v>205882</v>
      </c>
    </row>
    <row r="23" spans="1:9" ht="12.75">
      <c r="A23" s="52" t="s">
        <v>13</v>
      </c>
      <c r="B23" s="5"/>
      <c r="C23" s="5"/>
      <c r="D23" s="36">
        <v>486346</v>
      </c>
      <c r="E23" s="36">
        <v>31708</v>
      </c>
      <c r="F23" s="36">
        <v>16685</v>
      </c>
      <c r="G23" s="36">
        <v>554</v>
      </c>
      <c r="H23" s="33">
        <f>+SUM(E23:G23)</f>
        <v>48947</v>
      </c>
      <c r="I23" s="54">
        <f>SUM(D23:G23)</f>
        <v>535293</v>
      </c>
    </row>
    <row r="24" spans="1:9" ht="12.75">
      <c r="A24" s="55"/>
      <c r="B24" s="5"/>
      <c r="C24" s="6"/>
      <c r="D24" s="26"/>
      <c r="E24" s="26"/>
      <c r="F24" s="26"/>
      <c r="G24" s="26"/>
      <c r="H24" s="26"/>
      <c r="I24" s="56"/>
    </row>
    <row r="25" spans="1:9" ht="13.5" thickBot="1">
      <c r="A25" s="57" t="s">
        <v>10</v>
      </c>
      <c r="B25" s="58"/>
      <c r="C25" s="59"/>
      <c r="D25" s="60">
        <f aca="true" t="shared" si="1" ref="D25:I25">SUM(D20:D23)</f>
        <v>1996336</v>
      </c>
      <c r="E25" s="60">
        <f t="shared" si="1"/>
        <v>183170</v>
      </c>
      <c r="F25" s="60">
        <f t="shared" si="1"/>
        <v>53839</v>
      </c>
      <c r="G25" s="60">
        <f t="shared" si="1"/>
        <v>1491</v>
      </c>
      <c r="H25" s="60">
        <f t="shared" si="1"/>
        <v>238500</v>
      </c>
      <c r="I25" s="61">
        <f t="shared" si="1"/>
        <v>2234836</v>
      </c>
    </row>
    <row r="27" ht="13.5" thickBot="1"/>
    <row r="28" spans="1:9" ht="12.75">
      <c r="A28" s="45"/>
      <c r="B28" s="46"/>
      <c r="C28" s="46"/>
      <c r="D28" s="46"/>
      <c r="E28" s="46"/>
      <c r="F28" s="48" t="s">
        <v>16</v>
      </c>
      <c r="G28" s="46"/>
      <c r="H28" s="46"/>
      <c r="I28" s="49"/>
    </row>
    <row r="29" spans="1:9" ht="12.75">
      <c r="A29" s="50" t="s">
        <v>4</v>
      </c>
      <c r="B29" s="16"/>
      <c r="C29" s="17"/>
      <c r="D29" s="18" t="s">
        <v>5</v>
      </c>
      <c r="E29" s="18" t="s">
        <v>6</v>
      </c>
      <c r="F29" s="18" t="s">
        <v>7</v>
      </c>
      <c r="G29" s="18" t="s">
        <v>8</v>
      </c>
      <c r="H29" s="18" t="s">
        <v>9</v>
      </c>
      <c r="I29" s="51" t="s">
        <v>10</v>
      </c>
    </row>
    <row r="30" spans="1:9" ht="12.75">
      <c r="A30" s="52" t="s">
        <v>11</v>
      </c>
      <c r="B30" s="5"/>
      <c r="C30" s="6"/>
      <c r="D30" s="135">
        <f aca="true" t="shared" si="2" ref="D30:I30">D10/D20</f>
        <v>0.07291525147406461</v>
      </c>
      <c r="E30" s="135">
        <f t="shared" si="2"/>
        <v>0.24089516071555842</v>
      </c>
      <c r="F30" s="135">
        <f t="shared" si="2"/>
        <v>0.4930139720558882</v>
      </c>
      <c r="G30" s="135">
        <f t="shared" si="2"/>
        <v>0.8248175182481752</v>
      </c>
      <c r="H30" s="135">
        <f t="shared" si="2"/>
        <v>0.2905047245909196</v>
      </c>
      <c r="I30" s="136">
        <f t="shared" si="2"/>
        <v>0.1024732908073416</v>
      </c>
    </row>
    <row r="31" spans="1:9" ht="12.75">
      <c r="A31" s="52" t="s">
        <v>15</v>
      </c>
      <c r="B31" s="5"/>
      <c r="C31" s="6"/>
      <c r="D31" s="135">
        <f aca="true" t="shared" si="3" ref="D31:I33">D11/D21</f>
        <v>0.22490933461243628</v>
      </c>
      <c r="E31" s="135">
        <f t="shared" si="3"/>
        <v>0.29850035212726295</v>
      </c>
      <c r="F31" s="135">
        <f t="shared" si="3"/>
        <v>0.5900102016793534</v>
      </c>
      <c r="G31" s="135">
        <f t="shared" si="3"/>
        <v>0.9378453038674033</v>
      </c>
      <c r="H31" s="135">
        <f t="shared" si="3"/>
        <v>0.36278774253457796</v>
      </c>
      <c r="I31" s="136">
        <f t="shared" si="3"/>
        <v>0.23858057023045218</v>
      </c>
    </row>
    <row r="32" spans="1:9" ht="12.75">
      <c r="A32" s="52" t="s">
        <v>58</v>
      </c>
      <c r="B32" s="5"/>
      <c r="C32" s="6"/>
      <c r="D32" s="135">
        <f t="shared" si="3"/>
        <v>0.10057707687262309</v>
      </c>
      <c r="E32" s="135">
        <f t="shared" si="3"/>
        <v>0.25435851586946806</v>
      </c>
      <c r="F32" s="135">
        <f t="shared" si="3"/>
        <v>0.5511154219204656</v>
      </c>
      <c r="G32" s="135">
        <f t="shared" si="3"/>
        <v>0.9210526315789473</v>
      </c>
      <c r="H32" s="135">
        <f t="shared" si="3"/>
        <v>0.30363211223694464</v>
      </c>
      <c r="I32" s="136">
        <f t="shared" si="3"/>
        <v>0.13221165521998038</v>
      </c>
    </row>
    <row r="33" spans="1:9" ht="12.75">
      <c r="A33" s="52" t="s">
        <v>13</v>
      </c>
      <c r="B33" s="5"/>
      <c r="C33" s="6"/>
      <c r="D33" s="135">
        <f t="shared" si="3"/>
        <v>0.2021400402182808</v>
      </c>
      <c r="E33" s="135">
        <f t="shared" si="3"/>
        <v>0.3558407972751356</v>
      </c>
      <c r="F33" s="135">
        <f t="shared" si="3"/>
        <v>0.5511537308960144</v>
      </c>
      <c r="G33" s="135">
        <f t="shared" si="3"/>
        <v>0.9115523465703971</v>
      </c>
      <c r="H33" s="135">
        <f t="shared" si="3"/>
        <v>0.4287086031830347</v>
      </c>
      <c r="I33" s="136">
        <f t="shared" si="3"/>
        <v>0.22285738838355817</v>
      </c>
    </row>
    <row r="34" spans="1:9" ht="12.75">
      <c r="A34" s="55"/>
      <c r="B34" s="5"/>
      <c r="C34" s="6"/>
      <c r="D34" s="122"/>
      <c r="E34" s="122"/>
      <c r="F34" s="122"/>
      <c r="G34" s="122"/>
      <c r="H34" s="122"/>
      <c r="I34" s="123"/>
    </row>
    <row r="35" spans="1:9" ht="13.5" thickBot="1">
      <c r="A35" s="57" t="s">
        <v>10</v>
      </c>
      <c r="B35" s="58"/>
      <c r="C35" s="59"/>
      <c r="D35" s="124">
        <f aca="true" t="shared" si="4" ref="D35:I35">D15/D25</f>
        <v>0.19172524064085406</v>
      </c>
      <c r="E35" s="124">
        <f t="shared" si="4"/>
        <v>0.2931320631107714</v>
      </c>
      <c r="F35" s="124">
        <f t="shared" si="4"/>
        <v>0.5625104478166385</v>
      </c>
      <c r="G35" s="124">
        <f t="shared" si="4"/>
        <v>0.9168343393695506</v>
      </c>
      <c r="H35" s="124">
        <f t="shared" si="4"/>
        <v>0.3578406708595388</v>
      </c>
      <c r="I35" s="125">
        <f t="shared" si="4"/>
        <v>0.20945295314734505</v>
      </c>
    </row>
    <row r="37" ht="13.5" thickBot="1"/>
    <row r="38" spans="1:9" ht="12.75">
      <c r="A38" s="45"/>
      <c r="B38" s="46"/>
      <c r="C38" s="46"/>
      <c r="D38" s="46"/>
      <c r="E38" s="46"/>
      <c r="F38" s="48" t="s">
        <v>17</v>
      </c>
      <c r="G38" s="46"/>
      <c r="H38" s="46"/>
      <c r="I38" s="49"/>
    </row>
    <row r="39" spans="1:9" ht="12.75">
      <c r="A39" s="62" t="s">
        <v>4</v>
      </c>
      <c r="B39" s="22"/>
      <c r="C39" s="23"/>
      <c r="D39" s="24" t="s">
        <v>5</v>
      </c>
      <c r="E39" s="24" t="s">
        <v>6</v>
      </c>
      <c r="F39" s="24" t="s">
        <v>7</v>
      </c>
      <c r="G39" s="24" t="s">
        <v>8</v>
      </c>
      <c r="H39" s="24" t="s">
        <v>9</v>
      </c>
      <c r="I39" s="63" t="s">
        <v>10</v>
      </c>
    </row>
    <row r="40" spans="1:9" ht="12.75">
      <c r="A40" s="64" t="s">
        <v>11</v>
      </c>
      <c r="B40" s="9"/>
      <c r="C40" s="9"/>
      <c r="D40" s="36">
        <v>62.2</v>
      </c>
      <c r="E40" s="36">
        <v>18.2</v>
      </c>
      <c r="F40" s="36">
        <v>222.6</v>
      </c>
      <c r="G40" s="36">
        <v>216.4</v>
      </c>
      <c r="H40" s="33">
        <f>+SUM(E40:G40)</f>
        <v>457.2</v>
      </c>
      <c r="I40" s="54">
        <f>SUM(D40:G40)</f>
        <v>519.4</v>
      </c>
    </row>
    <row r="41" spans="1:9" ht="12.75">
      <c r="A41" s="64" t="s">
        <v>15</v>
      </c>
      <c r="B41" s="9"/>
      <c r="C41" s="9"/>
      <c r="D41" s="34">
        <v>1023.48</v>
      </c>
      <c r="E41" s="34">
        <v>115.07</v>
      </c>
      <c r="F41" s="34">
        <v>1155.47</v>
      </c>
      <c r="G41" s="34">
        <v>1513.5</v>
      </c>
      <c r="H41" s="33">
        <f>+SUM(E41:G41)</f>
        <v>2784.04</v>
      </c>
      <c r="I41" s="53">
        <f>SUM(D41:G41)</f>
        <v>3807.52</v>
      </c>
    </row>
    <row r="42" spans="1:9" ht="12.75">
      <c r="A42" s="64" t="s">
        <v>58</v>
      </c>
      <c r="B42" s="9"/>
      <c r="C42" s="9"/>
      <c r="D42" s="36">
        <v>63.2</v>
      </c>
      <c r="E42" s="36">
        <v>29.1</v>
      </c>
      <c r="F42" s="36">
        <v>157.6</v>
      </c>
      <c r="G42" s="36">
        <v>105.5</v>
      </c>
      <c r="H42" s="33">
        <f>+SUM(E42:G42)</f>
        <v>292.2</v>
      </c>
      <c r="I42" s="54">
        <f>SUM(D42:G42)</f>
        <v>355.4</v>
      </c>
    </row>
    <row r="43" spans="1:9" ht="12.75">
      <c r="A43" s="64" t="s">
        <v>13</v>
      </c>
      <c r="B43" s="9"/>
      <c r="C43" s="9"/>
      <c r="D43" s="36">
        <v>363.62</v>
      </c>
      <c r="E43" s="36">
        <v>45.82</v>
      </c>
      <c r="F43" s="36">
        <v>683.76</v>
      </c>
      <c r="G43" s="36">
        <v>766.23</v>
      </c>
      <c r="H43" s="33">
        <f>+SUM(E43:G43)</f>
        <v>1495.81</v>
      </c>
      <c r="I43" s="54">
        <f>SUM(D43:G43)</f>
        <v>1859.43</v>
      </c>
    </row>
    <row r="44" spans="1:9" ht="12.75">
      <c r="A44" s="65"/>
      <c r="B44" s="9"/>
      <c r="C44" s="10"/>
      <c r="D44" s="26"/>
      <c r="E44" s="26"/>
      <c r="F44" s="26"/>
      <c r="G44" s="26"/>
      <c r="H44" s="26"/>
      <c r="I44" s="56"/>
    </row>
    <row r="45" spans="1:9" ht="13.5" thickBot="1">
      <c r="A45" s="66" t="s">
        <v>10</v>
      </c>
      <c r="B45" s="67"/>
      <c r="C45" s="68"/>
      <c r="D45" s="60">
        <f aca="true" t="shared" si="5" ref="D45:I45">SUM(D40:D43)</f>
        <v>1512.5</v>
      </c>
      <c r="E45" s="60">
        <f t="shared" si="5"/>
        <v>208.18999999999997</v>
      </c>
      <c r="F45" s="60">
        <f t="shared" si="5"/>
        <v>2219.43</v>
      </c>
      <c r="G45" s="60">
        <f t="shared" si="5"/>
        <v>2601.63</v>
      </c>
      <c r="H45" s="60">
        <f t="shared" si="5"/>
        <v>5029.25</v>
      </c>
      <c r="I45" s="61">
        <f t="shared" si="5"/>
        <v>6541.75</v>
      </c>
    </row>
    <row r="46" spans="1:9" ht="12.75">
      <c r="A46" s="12"/>
      <c r="B46" s="12"/>
      <c r="C46" s="12"/>
      <c r="D46" s="12"/>
      <c r="E46" s="12"/>
      <c r="F46" s="12"/>
      <c r="G46" s="12"/>
      <c r="H46" s="12"/>
      <c r="I46" s="12"/>
    </row>
    <row r="47" spans="1:9" ht="13.5" thickBot="1">
      <c r="A47" s="11"/>
      <c r="B47" s="11"/>
      <c r="C47" s="11"/>
      <c r="D47" s="11"/>
      <c r="E47" s="11"/>
      <c r="F47" s="11"/>
      <c r="G47" s="11"/>
      <c r="H47" s="11"/>
      <c r="I47" s="11"/>
    </row>
    <row r="48" spans="1:9" ht="12.75">
      <c r="A48" s="45"/>
      <c r="B48" s="46"/>
      <c r="C48" s="46"/>
      <c r="D48" s="46"/>
      <c r="E48" s="46"/>
      <c r="F48" s="48" t="s">
        <v>18</v>
      </c>
      <c r="G48" s="46"/>
      <c r="H48" s="46"/>
      <c r="I48" s="49"/>
    </row>
    <row r="49" spans="1:9" ht="12.75">
      <c r="A49" s="62" t="s">
        <v>4</v>
      </c>
      <c r="B49" s="22"/>
      <c r="C49" s="23"/>
      <c r="D49" s="24" t="s">
        <v>5</v>
      </c>
      <c r="E49" s="24" t="s">
        <v>6</v>
      </c>
      <c r="F49" s="24" t="s">
        <v>7</v>
      </c>
      <c r="G49" s="24" t="s">
        <v>8</v>
      </c>
      <c r="H49" s="24" t="s">
        <v>9</v>
      </c>
      <c r="I49" s="63" t="s">
        <v>10</v>
      </c>
    </row>
    <row r="50" spans="1:9" ht="12.75">
      <c r="A50" s="64" t="s">
        <v>11</v>
      </c>
      <c r="B50" s="9"/>
      <c r="C50" s="9"/>
      <c r="D50" s="36">
        <v>769.2</v>
      </c>
      <c r="E50" s="36">
        <v>53.2</v>
      </c>
      <c r="F50" s="36">
        <v>348</v>
      </c>
      <c r="G50" s="36">
        <v>346.9</v>
      </c>
      <c r="H50" s="33">
        <f>+SUM(E50:G50)</f>
        <v>748.0999999999999</v>
      </c>
      <c r="I50" s="79">
        <f>SUM(D50:G50)</f>
        <v>1517.3000000000002</v>
      </c>
    </row>
    <row r="51" spans="1:9" ht="12.75">
      <c r="A51" s="64" t="s">
        <v>15</v>
      </c>
      <c r="B51" s="9"/>
      <c r="C51" s="9"/>
      <c r="D51" s="34">
        <v>4276.06</v>
      </c>
      <c r="E51" s="34">
        <v>333.89</v>
      </c>
      <c r="F51" s="34">
        <v>1627.8</v>
      </c>
      <c r="G51" s="34">
        <v>1584.36</v>
      </c>
      <c r="H51" s="33">
        <f>+SUM(E51:G51)</f>
        <v>3546.05</v>
      </c>
      <c r="I51" s="80">
        <f>SUM(D51:G51)</f>
        <v>7822.110000000001</v>
      </c>
    </row>
    <row r="52" spans="1:9" ht="12.75">
      <c r="A52" s="64" t="s">
        <v>58</v>
      </c>
      <c r="B52" s="9"/>
      <c r="C52" s="9"/>
      <c r="D52" s="36">
        <v>535</v>
      </c>
      <c r="E52" s="36">
        <v>76.2</v>
      </c>
      <c r="F52" s="36">
        <v>225.4</v>
      </c>
      <c r="G52" s="36">
        <v>114.9</v>
      </c>
      <c r="H52" s="33">
        <f>+SUM(E52:G52)</f>
        <v>416.5</v>
      </c>
      <c r="I52" s="79">
        <f>SUM(D52:G52)</f>
        <v>951.5</v>
      </c>
    </row>
    <row r="53" spans="1:9" ht="12.75">
      <c r="A53" s="64" t="s">
        <v>13</v>
      </c>
      <c r="B53" s="9"/>
      <c r="C53" s="9"/>
      <c r="D53" s="36">
        <v>1660.79</v>
      </c>
      <c r="E53" s="36">
        <v>108.05</v>
      </c>
      <c r="F53" s="36">
        <v>948.25</v>
      </c>
      <c r="G53" s="36">
        <v>810.88</v>
      </c>
      <c r="H53" s="33">
        <f>+SUM(E53:G53)</f>
        <v>1867.1799999999998</v>
      </c>
      <c r="I53" s="79">
        <f>SUM(D53:G53)</f>
        <v>3527.9700000000003</v>
      </c>
    </row>
    <row r="54" spans="1:9" ht="12.75">
      <c r="A54" s="65"/>
      <c r="B54" s="9"/>
      <c r="C54" s="10"/>
      <c r="D54" s="26"/>
      <c r="E54" s="26"/>
      <c r="F54" s="26"/>
      <c r="G54" s="26"/>
      <c r="H54" s="26"/>
      <c r="I54" s="56"/>
    </row>
    <row r="55" spans="1:9" ht="13.5" thickBot="1">
      <c r="A55" s="66" t="s">
        <v>10</v>
      </c>
      <c r="B55" s="67"/>
      <c r="C55" s="68"/>
      <c r="D55" s="60">
        <f aca="true" t="shared" si="6" ref="D55:I55">SUM(D50:D53)</f>
        <v>7241.05</v>
      </c>
      <c r="E55" s="60">
        <f t="shared" si="6"/>
        <v>571.3399999999999</v>
      </c>
      <c r="F55" s="60">
        <f t="shared" si="6"/>
        <v>3149.45</v>
      </c>
      <c r="G55" s="60">
        <f t="shared" si="6"/>
        <v>2857.04</v>
      </c>
      <c r="H55" s="60">
        <f t="shared" si="6"/>
        <v>6577.83</v>
      </c>
      <c r="I55" s="61">
        <f t="shared" si="6"/>
        <v>13818.880000000001</v>
      </c>
    </row>
    <row r="56" spans="1:9" ht="12.75">
      <c r="A56" s="12"/>
      <c r="B56" s="12"/>
      <c r="C56" s="12"/>
      <c r="D56" s="12"/>
      <c r="E56" s="12"/>
      <c r="F56" s="12"/>
      <c r="G56" s="12"/>
      <c r="H56" s="12"/>
      <c r="I56" s="12"/>
    </row>
    <row r="57" ht="13.5" thickBot="1"/>
    <row r="58" spans="1:9" ht="12.75">
      <c r="A58" s="45"/>
      <c r="B58" s="46"/>
      <c r="C58" s="46"/>
      <c r="D58" s="46"/>
      <c r="E58" s="46"/>
      <c r="F58" s="48" t="s">
        <v>19</v>
      </c>
      <c r="G58" s="46"/>
      <c r="H58" s="46"/>
      <c r="I58" s="49"/>
    </row>
    <row r="59" spans="1:9" ht="12.75">
      <c r="A59" s="62" t="s">
        <v>4</v>
      </c>
      <c r="B59" s="16"/>
      <c r="C59" s="17"/>
      <c r="D59" s="24" t="s">
        <v>5</v>
      </c>
      <c r="E59" s="24" t="s">
        <v>6</v>
      </c>
      <c r="F59" s="24" t="s">
        <v>7</v>
      </c>
      <c r="G59" s="24" t="s">
        <v>8</v>
      </c>
      <c r="H59" s="24" t="s">
        <v>9</v>
      </c>
      <c r="I59" s="63" t="s">
        <v>10</v>
      </c>
    </row>
    <row r="60" spans="1:9" ht="12.75">
      <c r="A60" s="64" t="s">
        <v>11</v>
      </c>
      <c r="B60" s="5"/>
      <c r="C60" s="6"/>
      <c r="D60" s="135">
        <f aca="true" t="shared" si="7" ref="D60:I60">D40/D50</f>
        <v>0.08086323452938117</v>
      </c>
      <c r="E60" s="135">
        <f t="shared" si="7"/>
        <v>0.3421052631578947</v>
      </c>
      <c r="F60" s="135">
        <f t="shared" si="7"/>
        <v>0.6396551724137931</v>
      </c>
      <c r="G60" s="135">
        <f t="shared" si="7"/>
        <v>0.6238108965119632</v>
      </c>
      <c r="H60" s="135">
        <f t="shared" si="7"/>
        <v>0.6111482422136079</v>
      </c>
      <c r="I60" s="136">
        <f t="shared" si="7"/>
        <v>0.342318592236209</v>
      </c>
    </row>
    <row r="61" spans="1:9" ht="12.75">
      <c r="A61" s="64" t="s">
        <v>15</v>
      </c>
      <c r="B61" s="5"/>
      <c r="C61" s="6"/>
      <c r="D61" s="135">
        <f aca="true" t="shared" si="8" ref="D61:G63">D41/D51</f>
        <v>0.23935117842125694</v>
      </c>
      <c r="E61" s="135">
        <f t="shared" si="8"/>
        <v>0.34463446045104673</v>
      </c>
      <c r="F61" s="135">
        <f t="shared" si="8"/>
        <v>0.7098353606094115</v>
      </c>
      <c r="G61" s="135">
        <f t="shared" si="8"/>
        <v>0.9552753162160116</v>
      </c>
      <c r="H61" s="135">
        <f aca="true" t="shared" si="9" ref="H61:I63">H41/H51</f>
        <v>0.7851101930316831</v>
      </c>
      <c r="I61" s="136">
        <f t="shared" si="9"/>
        <v>0.4867638015829488</v>
      </c>
    </row>
    <row r="62" spans="1:9" ht="12.75">
      <c r="A62" s="64" t="s">
        <v>58</v>
      </c>
      <c r="B62" s="5"/>
      <c r="C62" s="6"/>
      <c r="D62" s="135">
        <f t="shared" si="8"/>
        <v>0.11813084112149533</v>
      </c>
      <c r="E62" s="135">
        <f t="shared" si="8"/>
        <v>0.38188976377952755</v>
      </c>
      <c r="F62" s="135">
        <f t="shared" si="8"/>
        <v>0.6992014196983141</v>
      </c>
      <c r="G62" s="135">
        <f t="shared" si="8"/>
        <v>0.918189730200174</v>
      </c>
      <c r="H62" s="135">
        <f t="shared" si="9"/>
        <v>0.7015606242496999</v>
      </c>
      <c r="I62" s="136">
        <f t="shared" si="9"/>
        <v>0.37351550183920124</v>
      </c>
    </row>
    <row r="63" spans="1:9" ht="12.75">
      <c r="A63" s="64" t="s">
        <v>13</v>
      </c>
      <c r="B63" s="5"/>
      <c r="C63" s="6"/>
      <c r="D63" s="135">
        <f t="shared" si="8"/>
        <v>0.21894399653177105</v>
      </c>
      <c r="E63" s="135">
        <f t="shared" si="8"/>
        <v>0.424062933826932</v>
      </c>
      <c r="F63" s="135">
        <f t="shared" si="8"/>
        <v>0.7210756656999736</v>
      </c>
      <c r="G63" s="135">
        <f t="shared" si="8"/>
        <v>0.94493636543015</v>
      </c>
      <c r="H63" s="135">
        <f t="shared" si="9"/>
        <v>0.801106481431892</v>
      </c>
      <c r="I63" s="136">
        <f t="shared" si="9"/>
        <v>0.5270538014779037</v>
      </c>
    </row>
    <row r="64" spans="1:9" ht="12.75">
      <c r="A64" s="65"/>
      <c r="B64" s="5"/>
      <c r="C64" s="6"/>
      <c r="D64" s="122"/>
      <c r="E64" s="122"/>
      <c r="F64" s="122"/>
      <c r="G64" s="122"/>
      <c r="H64" s="122"/>
      <c r="I64" s="123"/>
    </row>
    <row r="65" spans="1:9" ht="13.5" thickBot="1">
      <c r="A65" s="66" t="s">
        <v>10</v>
      </c>
      <c r="B65" s="58"/>
      <c r="C65" s="59"/>
      <c r="D65" s="124">
        <f aca="true" t="shared" si="10" ref="D65:I65">D45/D55</f>
        <v>0.20887854661962008</v>
      </c>
      <c r="E65" s="124">
        <f t="shared" si="10"/>
        <v>0.3643889802919453</v>
      </c>
      <c r="F65" s="124">
        <f t="shared" si="10"/>
        <v>0.7047039959357984</v>
      </c>
      <c r="G65" s="124">
        <f t="shared" si="10"/>
        <v>0.9106032817181419</v>
      </c>
      <c r="H65" s="124">
        <f t="shared" si="10"/>
        <v>0.7645758555633089</v>
      </c>
      <c r="I65" s="125">
        <f t="shared" si="10"/>
        <v>0.47339219965728047</v>
      </c>
    </row>
    <row r="66" spans="1:9" ht="12.75">
      <c r="A66" s="12"/>
      <c r="B66" s="3"/>
      <c r="C66" s="3"/>
      <c r="D66" s="13"/>
      <c r="E66" s="13"/>
      <c r="F66" s="13"/>
      <c r="G66" s="13"/>
      <c r="H66" s="13"/>
      <c r="I66" s="13"/>
    </row>
    <row r="67" ht="13.5" thickBot="1"/>
    <row r="68" spans="1:9" ht="12.75">
      <c r="A68" s="45"/>
      <c r="B68" s="46"/>
      <c r="C68" s="46"/>
      <c r="D68" s="46"/>
      <c r="E68" s="46"/>
      <c r="F68" s="48" t="s">
        <v>20</v>
      </c>
      <c r="G68" s="46"/>
      <c r="H68" s="46"/>
      <c r="I68" s="49"/>
    </row>
    <row r="69" spans="1:9" ht="12.75">
      <c r="A69" s="62" t="s">
        <v>4</v>
      </c>
      <c r="B69" s="16"/>
      <c r="C69" s="17"/>
      <c r="D69" s="24" t="s">
        <v>5</v>
      </c>
      <c r="E69" s="24" t="s">
        <v>6</v>
      </c>
      <c r="F69" s="24" t="s">
        <v>7</v>
      </c>
      <c r="G69" s="21" t="s">
        <v>8</v>
      </c>
      <c r="H69" s="28"/>
      <c r="I69" s="69"/>
    </row>
    <row r="70" spans="1:9" ht="12.75">
      <c r="A70" s="64" t="s">
        <v>11</v>
      </c>
      <c r="B70" s="5"/>
      <c r="C70" s="5"/>
      <c r="D70" s="38">
        <v>11</v>
      </c>
      <c r="E70" s="38">
        <v>18</v>
      </c>
      <c r="F70" s="38">
        <v>21</v>
      </c>
      <c r="G70" s="38">
        <v>13</v>
      </c>
      <c r="H70" s="37"/>
      <c r="I70" s="70"/>
    </row>
    <row r="71" spans="1:9" ht="12.75">
      <c r="A71" s="64" t="s">
        <v>15</v>
      </c>
      <c r="B71" s="5"/>
      <c r="C71" s="5"/>
      <c r="D71" s="35">
        <v>36</v>
      </c>
      <c r="E71" s="35">
        <v>42</v>
      </c>
      <c r="F71" s="35">
        <v>40</v>
      </c>
      <c r="G71" s="35">
        <v>20</v>
      </c>
      <c r="H71" s="37"/>
      <c r="I71" s="70"/>
    </row>
    <row r="72" spans="1:9" ht="12.75">
      <c r="A72" s="64" t="s">
        <v>58</v>
      </c>
      <c r="B72" s="5"/>
      <c r="C72" s="5"/>
      <c r="D72" s="39">
        <v>20</v>
      </c>
      <c r="E72" s="39">
        <v>24</v>
      </c>
      <c r="F72" s="39">
        <v>24</v>
      </c>
      <c r="G72" s="39">
        <v>16</v>
      </c>
      <c r="H72" s="37"/>
      <c r="I72" s="70"/>
    </row>
    <row r="73" spans="1:9" ht="12.75">
      <c r="A73" s="64" t="s">
        <v>13</v>
      </c>
      <c r="B73" s="5"/>
      <c r="C73" s="5"/>
      <c r="D73" s="39">
        <v>28</v>
      </c>
      <c r="E73" s="39">
        <v>33</v>
      </c>
      <c r="F73" s="39">
        <v>32</v>
      </c>
      <c r="G73" s="39">
        <v>22</v>
      </c>
      <c r="H73" s="37"/>
      <c r="I73" s="70"/>
    </row>
    <row r="74" spans="1:9" ht="12.75">
      <c r="A74" s="65"/>
      <c r="B74" s="5"/>
      <c r="C74" s="6"/>
      <c r="D74" s="2"/>
      <c r="E74" s="2"/>
      <c r="F74" s="2"/>
      <c r="G74" s="4"/>
      <c r="H74" s="25"/>
      <c r="I74" s="70"/>
    </row>
    <row r="75" spans="1:9" ht="13.5" thickBot="1">
      <c r="A75" s="66"/>
      <c r="B75" s="58"/>
      <c r="C75" s="59"/>
      <c r="D75" s="71"/>
      <c r="E75" s="71"/>
      <c r="F75" s="71"/>
      <c r="G75" s="71"/>
      <c r="H75" s="72"/>
      <c r="I75" s="73"/>
    </row>
    <row r="76" ht="12.75">
      <c r="F76" s="1" t="s">
        <v>21</v>
      </c>
    </row>
    <row r="78" ht="12.75">
      <c r="F78" s="8" t="s">
        <v>75</v>
      </c>
    </row>
    <row r="80" ht="12.75">
      <c r="F80" s="8" t="s">
        <v>22</v>
      </c>
    </row>
    <row r="81" ht="12.75">
      <c r="F81" s="1" t="s">
        <v>23</v>
      </c>
    </row>
    <row r="82" ht="13.5" thickBot="1"/>
    <row r="83" spans="1:9" ht="12.75">
      <c r="A83" s="74" t="s">
        <v>4</v>
      </c>
      <c r="B83" s="75"/>
      <c r="C83" s="76"/>
      <c r="D83" s="77" t="s">
        <v>5</v>
      </c>
      <c r="E83" s="77" t="s">
        <v>6</v>
      </c>
      <c r="F83" s="77" t="s">
        <v>7</v>
      </c>
      <c r="G83" s="77" t="s">
        <v>8</v>
      </c>
      <c r="H83" s="77" t="s">
        <v>9</v>
      </c>
      <c r="I83" s="78" t="s">
        <v>10</v>
      </c>
    </row>
    <row r="84" spans="1:9" ht="12.75">
      <c r="A84" s="52" t="s">
        <v>24</v>
      </c>
      <c r="B84" s="5"/>
      <c r="C84" s="5"/>
      <c r="D84" s="36">
        <v>132</v>
      </c>
      <c r="E84" s="36">
        <v>54</v>
      </c>
      <c r="F84" s="36">
        <v>15</v>
      </c>
      <c r="G84" s="36">
        <v>0</v>
      </c>
      <c r="H84" s="36">
        <f aca="true" t="shared" si="11" ref="H84:H89">SUM(E84:G84)</f>
        <v>69</v>
      </c>
      <c r="I84" s="79">
        <f aca="true" t="shared" si="12" ref="I84:I91">SUM(D84:G84)</f>
        <v>201</v>
      </c>
    </row>
    <row r="85" spans="1:9" ht="12.75">
      <c r="A85" s="52" t="s">
        <v>25</v>
      </c>
      <c r="B85" s="5"/>
      <c r="C85" s="5"/>
      <c r="D85" s="36">
        <v>74</v>
      </c>
      <c r="E85" s="36">
        <v>82</v>
      </c>
      <c r="F85" s="36">
        <v>18</v>
      </c>
      <c r="G85" s="36">
        <v>0</v>
      </c>
      <c r="H85" s="36">
        <f t="shared" si="11"/>
        <v>100</v>
      </c>
      <c r="I85" s="79">
        <f t="shared" si="12"/>
        <v>174</v>
      </c>
    </row>
    <row r="86" spans="1:9" ht="12.75">
      <c r="A86" s="52" t="s">
        <v>26</v>
      </c>
      <c r="B86" s="5"/>
      <c r="C86" s="5"/>
      <c r="D86" s="34">
        <v>9101</v>
      </c>
      <c r="E86" s="126">
        <v>314</v>
      </c>
      <c r="F86" s="34">
        <v>128</v>
      </c>
      <c r="G86" s="35">
        <v>9</v>
      </c>
      <c r="H86" s="33">
        <f t="shared" si="11"/>
        <v>451</v>
      </c>
      <c r="I86" s="80">
        <f t="shared" si="12"/>
        <v>9552</v>
      </c>
    </row>
    <row r="87" spans="1:9" ht="12.75">
      <c r="A87" s="52" t="s">
        <v>27</v>
      </c>
      <c r="B87" s="5"/>
      <c r="C87" s="5"/>
      <c r="D87" s="34">
        <v>16795</v>
      </c>
      <c r="E87" s="127">
        <v>6737</v>
      </c>
      <c r="F87" s="34">
        <v>253</v>
      </c>
      <c r="G87" s="35">
        <v>9</v>
      </c>
      <c r="H87" s="33">
        <f t="shared" si="11"/>
        <v>6999</v>
      </c>
      <c r="I87" s="80">
        <f t="shared" si="12"/>
        <v>23794</v>
      </c>
    </row>
    <row r="88" spans="1:9" ht="12.75">
      <c r="A88" s="52" t="s">
        <v>59</v>
      </c>
      <c r="B88" s="5"/>
      <c r="C88" s="5"/>
      <c r="D88" s="33">
        <v>680</v>
      </c>
      <c r="E88" s="33">
        <v>127</v>
      </c>
      <c r="F88" s="33">
        <v>21</v>
      </c>
      <c r="G88" s="33">
        <v>2</v>
      </c>
      <c r="H88" s="33">
        <f t="shared" si="11"/>
        <v>150</v>
      </c>
      <c r="I88" s="80">
        <f t="shared" si="12"/>
        <v>830</v>
      </c>
    </row>
    <row r="89" spans="1:9" ht="12.75">
      <c r="A89" s="52" t="s">
        <v>60</v>
      </c>
      <c r="B89" s="5"/>
      <c r="C89" s="5"/>
      <c r="D89" s="36">
        <v>929</v>
      </c>
      <c r="E89" s="36">
        <v>301</v>
      </c>
      <c r="F89" s="36">
        <v>62</v>
      </c>
      <c r="G89" s="36">
        <v>1</v>
      </c>
      <c r="H89" s="36">
        <f t="shared" si="11"/>
        <v>364</v>
      </c>
      <c r="I89" s="79">
        <f t="shared" si="12"/>
        <v>1293</v>
      </c>
    </row>
    <row r="90" spans="1:9" ht="12.75">
      <c r="A90" s="52" t="s">
        <v>28</v>
      </c>
      <c r="B90" s="5"/>
      <c r="C90" s="5"/>
      <c r="D90" s="36">
        <v>811</v>
      </c>
      <c r="E90" s="36">
        <v>46</v>
      </c>
      <c r="F90" s="36">
        <v>46</v>
      </c>
      <c r="G90" s="36">
        <v>5</v>
      </c>
      <c r="H90" s="36">
        <f>SUM(E91:G91)</f>
        <v>556</v>
      </c>
      <c r="I90" s="79">
        <f t="shared" si="12"/>
        <v>908</v>
      </c>
    </row>
    <row r="91" spans="1:9" ht="12.75">
      <c r="A91" s="52" t="s">
        <v>29</v>
      </c>
      <c r="B91" s="5"/>
      <c r="C91" s="5"/>
      <c r="D91" s="36">
        <v>16494</v>
      </c>
      <c r="E91" s="36">
        <v>389</v>
      </c>
      <c r="F91" s="36">
        <v>161</v>
      </c>
      <c r="G91" s="36">
        <v>6</v>
      </c>
      <c r="H91" s="36">
        <f>SUM(E90:G90)</f>
        <v>97</v>
      </c>
      <c r="I91" s="79">
        <f t="shared" si="12"/>
        <v>17050</v>
      </c>
    </row>
    <row r="92" spans="1:9" ht="12.75">
      <c r="A92" s="52"/>
      <c r="B92" s="5"/>
      <c r="C92" s="6"/>
      <c r="D92" s="26"/>
      <c r="E92" s="26"/>
      <c r="F92" s="26"/>
      <c r="G92" s="26"/>
      <c r="H92" s="26"/>
      <c r="I92" s="56"/>
    </row>
    <row r="93" spans="1:9" ht="12.75">
      <c r="A93" s="81" t="s">
        <v>30</v>
      </c>
      <c r="B93" s="19"/>
      <c r="C93" s="20"/>
      <c r="D93" s="29">
        <f aca="true" t="shared" si="13" ref="D93:G94">D84+D86+D88+D90</f>
        <v>10724</v>
      </c>
      <c r="E93" s="29">
        <f t="shared" si="13"/>
        <v>541</v>
      </c>
      <c r="F93" s="29">
        <f t="shared" si="13"/>
        <v>210</v>
      </c>
      <c r="G93" s="112">
        <f t="shared" si="13"/>
        <v>16</v>
      </c>
      <c r="H93" s="29">
        <f>+SUM(E93:G93)</f>
        <v>767</v>
      </c>
      <c r="I93" s="113">
        <f>+SUM(D93:G93)</f>
        <v>11491</v>
      </c>
    </row>
    <row r="94" spans="1:9" ht="13.5" thickBot="1">
      <c r="A94" s="57" t="s">
        <v>31</v>
      </c>
      <c r="B94" s="82"/>
      <c r="C94" s="83"/>
      <c r="D94" s="84">
        <f t="shared" si="13"/>
        <v>34292</v>
      </c>
      <c r="E94" s="84">
        <f t="shared" si="13"/>
        <v>7509</v>
      </c>
      <c r="F94" s="84">
        <f t="shared" si="13"/>
        <v>494</v>
      </c>
      <c r="G94" s="110">
        <f t="shared" si="13"/>
        <v>16</v>
      </c>
      <c r="H94" s="84">
        <f>+SUM(E94:G94)</f>
        <v>8019</v>
      </c>
      <c r="I94" s="111">
        <f>+SUM(D94:G94)</f>
        <v>42311</v>
      </c>
    </row>
    <row r="95" spans="1:9" ht="12.75">
      <c r="A95" s="85"/>
      <c r="B95" s="3"/>
      <c r="C95" s="3"/>
      <c r="D95" s="3"/>
      <c r="E95" s="3"/>
      <c r="F95" s="3"/>
      <c r="G95" s="3"/>
      <c r="H95" s="3"/>
      <c r="I95" s="87"/>
    </row>
    <row r="96" spans="1:9" ht="13.5" thickBot="1">
      <c r="A96" s="107"/>
      <c r="B96" s="108"/>
      <c r="C96" s="108"/>
      <c r="D96" s="108"/>
      <c r="E96" s="108"/>
      <c r="F96" s="108"/>
      <c r="G96" s="108"/>
      <c r="H96" s="108"/>
      <c r="I96" s="109"/>
    </row>
    <row r="97" spans="1:9" ht="12.75">
      <c r="A97" s="45"/>
      <c r="B97" s="46"/>
      <c r="C97" s="46"/>
      <c r="D97" s="46"/>
      <c r="E97" s="46"/>
      <c r="F97" s="48" t="s">
        <v>32</v>
      </c>
      <c r="G97" s="46"/>
      <c r="H97" s="46"/>
      <c r="I97" s="49"/>
    </row>
    <row r="98" spans="1:9" ht="12.75">
      <c r="A98" s="85"/>
      <c r="B98" s="3"/>
      <c r="C98" s="101" t="s">
        <v>33</v>
      </c>
      <c r="D98" s="101"/>
      <c r="E98" s="101"/>
      <c r="F98" s="101"/>
      <c r="G98" s="101"/>
      <c r="H98" s="101"/>
      <c r="I98" s="102"/>
    </row>
    <row r="99" spans="1:9" ht="12.75" customHeight="1">
      <c r="A99" s="128" t="s">
        <v>34</v>
      </c>
      <c r="B99" s="129"/>
      <c r="C99" s="129"/>
      <c r="D99" s="129"/>
      <c r="E99" s="129"/>
      <c r="F99" s="129"/>
      <c r="G99" s="129"/>
      <c r="H99" s="129"/>
      <c r="I99" s="130"/>
    </row>
    <row r="100" spans="1:9" ht="12.75">
      <c r="A100" s="85"/>
      <c r="B100" s="3"/>
      <c r="C100" s="3"/>
      <c r="D100" s="3"/>
      <c r="E100" s="3"/>
      <c r="F100" s="86"/>
      <c r="G100" s="3"/>
      <c r="H100" s="3"/>
      <c r="I100" s="87"/>
    </row>
    <row r="101" spans="1:9" ht="12.75">
      <c r="A101" s="85"/>
      <c r="B101" s="3"/>
      <c r="C101" s="3"/>
      <c r="D101" s="3"/>
      <c r="E101" s="3"/>
      <c r="F101" s="3"/>
      <c r="G101" s="41" t="s">
        <v>38</v>
      </c>
      <c r="H101" s="2" t="s">
        <v>39</v>
      </c>
      <c r="I101" s="88" t="s">
        <v>10</v>
      </c>
    </row>
    <row r="102" spans="1:9" ht="12.75">
      <c r="A102" s="55" t="s">
        <v>35</v>
      </c>
      <c r="B102" s="5"/>
      <c r="C102" s="5"/>
      <c r="D102" s="5"/>
      <c r="E102" s="5"/>
      <c r="F102" s="42"/>
      <c r="G102" s="34">
        <v>16266</v>
      </c>
      <c r="H102" s="119">
        <v>12371</v>
      </c>
      <c r="I102" s="56">
        <f>SUM(G102:H102)</f>
        <v>28637</v>
      </c>
    </row>
    <row r="103" spans="1:9" ht="12.75">
      <c r="A103" s="55" t="s">
        <v>36</v>
      </c>
      <c r="B103" s="5"/>
      <c r="C103" s="5"/>
      <c r="D103" s="5"/>
      <c r="E103" s="5"/>
      <c r="F103" s="42"/>
      <c r="G103" s="34">
        <v>62966</v>
      </c>
      <c r="H103" s="119">
        <v>54298</v>
      </c>
      <c r="I103" s="56">
        <f>SUM(G103:H103)</f>
        <v>117264</v>
      </c>
    </row>
    <row r="104" spans="1:9" ht="12.75">
      <c r="A104" s="55" t="s">
        <v>37</v>
      </c>
      <c r="B104" s="5"/>
      <c r="C104" s="5"/>
      <c r="D104" s="5"/>
      <c r="E104" s="5"/>
      <c r="F104" s="42"/>
      <c r="G104" s="43">
        <f>G102/G103</f>
        <v>0.25832989232284087</v>
      </c>
      <c r="H104" s="40">
        <f>H102/H103</f>
        <v>0.2278352793841394</v>
      </c>
      <c r="I104" s="89">
        <f>I102/I103</f>
        <v>0.24420964660936006</v>
      </c>
    </row>
    <row r="105" spans="1:9" ht="12.75">
      <c r="A105" s="85"/>
      <c r="B105" s="3"/>
      <c r="C105" s="3"/>
      <c r="D105" s="3"/>
      <c r="E105" s="3"/>
      <c r="F105" s="3"/>
      <c r="G105" s="90"/>
      <c r="H105" s="3"/>
      <c r="I105" s="87"/>
    </row>
    <row r="106" spans="1:9" ht="12.75">
      <c r="A106" s="55" t="s">
        <v>40</v>
      </c>
      <c r="B106" s="5"/>
      <c r="C106" s="5"/>
      <c r="D106" s="5"/>
      <c r="E106" s="5"/>
      <c r="F106" s="44"/>
      <c r="G106" s="120">
        <v>90.18</v>
      </c>
      <c r="H106" s="121">
        <v>67.64</v>
      </c>
      <c r="I106" s="91">
        <f>SUM(G106:H106)</f>
        <v>157.82</v>
      </c>
    </row>
    <row r="107" spans="1:9" ht="12.75">
      <c r="A107" s="55" t="s">
        <v>41</v>
      </c>
      <c r="B107" s="5"/>
      <c r="C107" s="5"/>
      <c r="D107" s="5"/>
      <c r="E107" s="5"/>
      <c r="F107" s="44"/>
      <c r="G107" s="120">
        <v>332.07</v>
      </c>
      <c r="H107" s="121">
        <v>288.19</v>
      </c>
      <c r="I107" s="91">
        <f>SUM(G107:H107)</f>
        <v>620.26</v>
      </c>
    </row>
    <row r="108" spans="1:9" ht="13.5" thickBot="1">
      <c r="A108" s="92" t="s">
        <v>42</v>
      </c>
      <c r="B108" s="93"/>
      <c r="C108" s="93"/>
      <c r="D108" s="93"/>
      <c r="E108" s="93"/>
      <c r="F108" s="94"/>
      <c r="G108" s="95">
        <f>G106/G107</f>
        <v>0.2715692474478273</v>
      </c>
      <c r="H108" s="96">
        <f>H106/H107</f>
        <v>0.23470627016898574</v>
      </c>
      <c r="I108" s="97">
        <f>I106/I107</f>
        <v>0.25444168574468773</v>
      </c>
    </row>
    <row r="109" spans="6:7" ht="12.75">
      <c r="F109" s="1" t="s">
        <v>43</v>
      </c>
      <c r="G109" s="15"/>
    </row>
    <row r="110" ht="13.5" thickBot="1"/>
    <row r="111" spans="1:9" ht="12.75">
      <c r="A111" s="45"/>
      <c r="B111" s="46"/>
      <c r="C111" s="46"/>
      <c r="D111" s="46"/>
      <c r="E111" s="46"/>
      <c r="F111" s="48" t="s">
        <v>44</v>
      </c>
      <c r="G111" s="46"/>
      <c r="H111" s="46"/>
      <c r="I111" s="49"/>
    </row>
    <row r="112" spans="1:9" ht="12.75">
      <c r="A112" s="132" t="s">
        <v>45</v>
      </c>
      <c r="B112" s="133"/>
      <c r="C112" s="133"/>
      <c r="D112" s="133"/>
      <c r="E112" s="133"/>
      <c r="F112" s="133"/>
      <c r="G112" s="133"/>
      <c r="H112" s="133"/>
      <c r="I112" s="134"/>
    </row>
    <row r="113" spans="1:9" ht="12.75">
      <c r="A113" s="132" t="s">
        <v>46</v>
      </c>
      <c r="B113" s="133"/>
      <c r="C113" s="133"/>
      <c r="D113" s="133"/>
      <c r="E113" s="133"/>
      <c r="F113" s="133"/>
      <c r="G113" s="133"/>
      <c r="H113" s="133"/>
      <c r="I113" s="134"/>
    </row>
    <row r="114" spans="1:9" ht="12.75">
      <c r="A114" s="85"/>
      <c r="B114" s="3"/>
      <c r="C114" s="3"/>
      <c r="D114" s="3"/>
      <c r="E114" s="3"/>
      <c r="F114" s="3"/>
      <c r="G114" s="3"/>
      <c r="H114" s="3"/>
      <c r="I114" s="87"/>
    </row>
    <row r="115" spans="1:9" ht="12.75">
      <c r="A115" s="85"/>
      <c r="B115" s="3"/>
      <c r="C115" s="3"/>
      <c r="D115" s="3"/>
      <c r="E115" s="14" t="s">
        <v>51</v>
      </c>
      <c r="F115" s="14" t="s">
        <v>38</v>
      </c>
      <c r="G115" s="14" t="s">
        <v>61</v>
      </c>
      <c r="H115" s="14" t="s">
        <v>39</v>
      </c>
      <c r="I115" s="98" t="s">
        <v>10</v>
      </c>
    </row>
    <row r="116" spans="1:9" ht="12.75">
      <c r="A116" s="52" t="s">
        <v>47</v>
      </c>
      <c r="B116" s="5"/>
      <c r="C116" s="5"/>
      <c r="D116" s="6"/>
      <c r="E116" s="103"/>
      <c r="F116" s="103"/>
      <c r="G116" s="103"/>
      <c r="H116" s="2"/>
      <c r="I116" s="104">
        <f>SUM(E116:H116)</f>
        <v>0</v>
      </c>
    </row>
    <row r="117" spans="1:9" ht="12.75">
      <c r="A117" s="52" t="s">
        <v>48</v>
      </c>
      <c r="B117" s="5"/>
      <c r="C117" s="5"/>
      <c r="D117" s="6"/>
      <c r="E117" s="103"/>
      <c r="F117" s="103"/>
      <c r="G117" s="103"/>
      <c r="H117" s="106"/>
      <c r="I117" s="104">
        <f>SUM(E117:H117)</f>
        <v>0</v>
      </c>
    </row>
    <row r="118" spans="1:9" ht="12.75">
      <c r="A118" s="52" t="s">
        <v>49</v>
      </c>
      <c r="B118" s="5"/>
      <c r="C118" s="5"/>
      <c r="D118" s="6"/>
      <c r="E118" s="114">
        <v>24</v>
      </c>
      <c r="F118" s="115">
        <v>45</v>
      </c>
      <c r="G118" s="114">
        <v>6</v>
      </c>
      <c r="H118" s="114">
        <v>49</v>
      </c>
      <c r="I118" s="104">
        <f>SUM(E118:H118)</f>
        <v>124</v>
      </c>
    </row>
    <row r="119" spans="1:9" ht="13.5" thickBot="1">
      <c r="A119" s="99" t="s">
        <v>50</v>
      </c>
      <c r="B119" s="93"/>
      <c r="C119" s="93"/>
      <c r="D119" s="100"/>
      <c r="E119" s="116">
        <v>30.5</v>
      </c>
      <c r="F119" s="117">
        <v>70.86</v>
      </c>
      <c r="G119" s="116">
        <v>9.4</v>
      </c>
      <c r="H119" s="118">
        <v>44.65</v>
      </c>
      <c r="I119" s="105">
        <f>SUM(E119:H119)</f>
        <v>155.41</v>
      </c>
    </row>
    <row r="120" ht="12.75">
      <c r="F120" s="15"/>
    </row>
    <row r="121" spans="1:6" ht="12.75">
      <c r="A121" s="7" t="s">
        <v>52</v>
      </c>
      <c r="F121" s="15"/>
    </row>
    <row r="122" ht="13.5" customHeight="1">
      <c r="A122" s="7"/>
    </row>
    <row r="123" ht="14.25" customHeight="1">
      <c r="A123" s="15" t="s">
        <v>53</v>
      </c>
    </row>
    <row r="124" ht="12.75">
      <c r="A124" s="7" t="s">
        <v>62</v>
      </c>
    </row>
    <row r="125" ht="12.75">
      <c r="A125" s="15" t="s">
        <v>70</v>
      </c>
    </row>
    <row r="126" ht="12.75">
      <c r="A126" s="15" t="s">
        <v>63</v>
      </c>
    </row>
    <row r="128" ht="12.75">
      <c r="A128" t="s">
        <v>54</v>
      </c>
    </row>
    <row r="129" ht="12.75">
      <c r="A129" t="s">
        <v>73</v>
      </c>
    </row>
    <row r="130" ht="12.75">
      <c r="A130" t="s">
        <v>74</v>
      </c>
    </row>
    <row r="132" ht="12.75">
      <c r="A132" t="s">
        <v>55</v>
      </c>
    </row>
    <row r="133" ht="12.75">
      <c r="A133" t="s">
        <v>71</v>
      </c>
    </row>
    <row r="134" ht="12.75">
      <c r="A134" t="s">
        <v>64</v>
      </c>
    </row>
    <row r="136" ht="12.75">
      <c r="A136" t="s">
        <v>56</v>
      </c>
    </row>
    <row r="137" ht="12.75">
      <c r="A137" t="s">
        <v>72</v>
      </c>
    </row>
    <row r="138" ht="12.75">
      <c r="A138" t="s">
        <v>57</v>
      </c>
    </row>
    <row r="140" spans="1:9" ht="12.75">
      <c r="A140" s="131" t="s">
        <v>69</v>
      </c>
      <c r="B140" s="131"/>
      <c r="C140" s="131"/>
      <c r="D140" s="131"/>
      <c r="E140" s="131"/>
      <c r="F140" s="131"/>
      <c r="G140" s="131"/>
      <c r="H140" s="131"/>
      <c r="I140" s="131"/>
    </row>
    <row r="142" ht="12.75">
      <c r="A142" t="s">
        <v>65</v>
      </c>
    </row>
    <row r="143" ht="12.75">
      <c r="A143" t="s">
        <v>66</v>
      </c>
    </row>
    <row r="144" ht="12.75">
      <c r="A144" t="s">
        <v>68</v>
      </c>
    </row>
    <row r="145" ht="12.75">
      <c r="A145" t="s">
        <v>67</v>
      </c>
    </row>
  </sheetData>
  <mergeCells count="4">
    <mergeCell ref="A99:I99"/>
    <mergeCell ref="A140:I140"/>
    <mergeCell ref="A112:I112"/>
    <mergeCell ref="A113:I113"/>
  </mergeCells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September 2011 Electric Enrollment Report</dc:title>
  <dc:subject/>
  <dc:creator>PSC Staff</dc:creator>
  <cp:keywords/>
  <dc:description/>
  <cp:lastModifiedBy>pvanderheyden</cp:lastModifiedBy>
  <cp:lastPrinted>2011-10-13T12:25:12Z</cp:lastPrinted>
  <dcterms:created xsi:type="dcterms:W3CDTF">2004-09-09T14:44:36Z</dcterms:created>
  <dcterms:modified xsi:type="dcterms:W3CDTF">2011-10-26T19:07:48Z</dcterms:modified>
  <cp:category/>
  <cp:version/>
  <cp:contentType/>
  <cp:contentStatus/>
</cp:coreProperties>
</file>