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4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<sst xmlns="http://schemas.openxmlformats.org/spreadsheetml/2006/main" count="167" uniqueCount="81">
  <si>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</si>
  <si>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</si>
  <si>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</si>
  <si>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</si>
  <si>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</si>
  <si>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</si>
  <si>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</si>
  <si>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</si>
  <si>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</si>
  <si>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</si>
  <si>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</si>
  <si>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</si>
  <si>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</si>
  <si>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</si>
  <si>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</si>
  <si>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</si>
  <si>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</si>
  <si>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</si>
  <si>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</si>
  <si>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</si>
  <si>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</si>
  <si>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</si>
  <si>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</si>
  <si>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</si>
  <si>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</si>
  <si>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</si>
  <si>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</si>
  <si>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</si>
  <si>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</si>
  <si>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</si>
  <si>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</si>
  <si>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</si>
  <si>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</si>
  <si>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</si>
  <si>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</si>
  <si>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</si>
  <si>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</si>
  <si>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</si>
  <si>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</si>
  <si>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</si>
  <si>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</si>
  <si>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</si>
  <si>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</si>
  <si>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</si>
  <si>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</si>
  <si>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</si>
  <si>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</si>
  <si>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</si>
  <si>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</si>
  <si>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</si>
  <si>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</si>
  <si>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</si>
  <si>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</si>
  <si>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</si>
  <si>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</si>
  <si>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</si>
  <si>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</si>
  <si>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</si>
  <si>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</si>
  <si>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</si>
  <si>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</si>
  <si>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</si>
  <si>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</si>
  <si>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</si>
  <si>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</si>
  <si>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</si>
  <si>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</si>
  <si>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</si>
  <si>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</si>
  <si>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</si>
  <si>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</si>
  <si>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</si>
  <si>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</si>
  <si>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</si>
  <si>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</si>
  <si>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</si>
  <si>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</si>
  <si>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</si>
  <si>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</si>
  <si>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</si>
  <si>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t>Month Ending August 31,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</si>
</sst>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10" fontId="0" fillId="0" borderId="38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4" xfId="0" applyNumberForma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5" zoomScaleNormal="125" zoomScalePageLayoutView="0" workbookViewId="0" topLeftCell="C1">
      <selection activeCell="F4" sqref="F4"/>
    </sheetView>
  </sheetViews>
  <sheetFormatPr defaultColWidth="8.8515625" defaultRowHeight="12.75"/>
  <cols>
    <col min="1" max="1" width="8.8515625" style="73" customWidth="1"/>
    <col min="2" max="2" width="8.8515625" style="0" customWidth="1"/>
    <col min="3" max="3" width="15.28125" style="0" customWidth="1"/>
    <col min="4" max="4" width="11.8515625" style="73" customWidth="1"/>
    <col min="5" max="5" width="11.421875" style="73" customWidth="1"/>
    <col min="6" max="7" width="12.421875" style="73" customWidth="1"/>
    <col min="8" max="9" width="13.28125" style="73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1"/>
    </row>
    <row r="4" spans="4:8" ht="12.75">
      <c r="D4" s="81"/>
      <c r="E4" s="81"/>
      <c r="F4" s="22" t="s">
        <v>80</v>
      </c>
      <c r="G4" s="81"/>
      <c r="H4" s="151" t="s">
        <v>79</v>
      </c>
    </row>
    <row r="5" spans="6:10" ht="12.75">
      <c r="F5" s="140"/>
      <c r="H5" s="139"/>
      <c r="I5" s="139"/>
      <c r="J5" s="139"/>
    </row>
    <row r="6" spans="5:6" ht="12.75">
      <c r="E6" s="82"/>
      <c r="F6" s="82" t="s">
        <v>19</v>
      </c>
    </row>
    <row r="7" ht="13.5" thickBot="1"/>
    <row r="8" spans="1:9" ht="12.75">
      <c r="A8" s="74"/>
      <c r="B8" s="24"/>
      <c r="C8" s="24"/>
      <c r="D8" s="25"/>
      <c r="E8" s="25"/>
      <c r="F8" s="26" t="s">
        <v>20</v>
      </c>
      <c r="G8" s="25"/>
      <c r="H8" s="25"/>
      <c r="I8" s="83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4">
        <v>25451</v>
      </c>
      <c r="E10" s="84">
        <v>8444</v>
      </c>
      <c r="F10" s="84">
        <v>3693</v>
      </c>
      <c r="G10" s="84">
        <v>102</v>
      </c>
      <c r="H10" s="84">
        <f>SUM(E10:G10)</f>
        <v>12239</v>
      </c>
      <c r="I10" s="85">
        <f>SUM(D10:G10)</f>
        <v>37690</v>
      </c>
    </row>
    <row r="11" spans="1:9" s="64" customFormat="1" ht="12.75">
      <c r="A11" s="29" t="s">
        <v>28</v>
      </c>
      <c r="B11" s="63"/>
      <c r="C11" s="63"/>
      <c r="D11" s="86">
        <v>257112</v>
      </c>
      <c r="E11" s="86">
        <v>34812</v>
      </c>
      <c r="F11" s="86">
        <v>15341</v>
      </c>
      <c r="G11" s="87">
        <v>479</v>
      </c>
      <c r="H11" s="84">
        <f>SUM(E11:G11)</f>
        <v>50632</v>
      </c>
      <c r="I11" s="85">
        <f>SUM(D11:G11)</f>
        <v>307744</v>
      </c>
    </row>
    <row r="12" spans="1:9" ht="12.75">
      <c r="A12" s="29" t="s">
        <v>65</v>
      </c>
      <c r="B12" s="2"/>
      <c r="C12" s="2"/>
      <c r="D12" s="134">
        <v>20514</v>
      </c>
      <c r="E12" s="134">
        <v>8552</v>
      </c>
      <c r="F12" s="134">
        <v>3198</v>
      </c>
      <c r="G12" s="134">
        <v>65</v>
      </c>
      <c r="H12" s="84">
        <f>SUM(E12:G12)</f>
        <v>11815</v>
      </c>
      <c r="I12" s="85">
        <f>SUM(D12:G12)</f>
        <v>32329</v>
      </c>
    </row>
    <row r="13" spans="1:12" ht="15.75">
      <c r="A13" s="29" t="s">
        <v>29</v>
      </c>
      <c r="B13" s="2"/>
      <c r="C13" s="2"/>
      <c r="D13" s="134">
        <v>93718</v>
      </c>
      <c r="E13" s="134">
        <v>10216</v>
      </c>
      <c r="F13" s="134">
        <v>9767</v>
      </c>
      <c r="G13" s="134">
        <v>447</v>
      </c>
      <c r="H13" s="134">
        <f>SUM(E13:G13)</f>
        <v>20430</v>
      </c>
      <c r="I13" s="85">
        <f>SUM(D13:G13)</f>
        <v>114148</v>
      </c>
      <c r="L13" s="141"/>
    </row>
    <row r="14" spans="1:9" ht="12.75">
      <c r="A14" s="29" t="s">
        <v>75</v>
      </c>
      <c r="B14" s="2"/>
      <c r="C14" s="3"/>
      <c r="D14" s="134">
        <v>4603</v>
      </c>
      <c r="E14" s="134">
        <v>209</v>
      </c>
      <c r="F14" s="134">
        <v>255</v>
      </c>
      <c r="G14" s="134">
        <v>2</v>
      </c>
      <c r="H14" s="84">
        <f>SUM(E14:G14)</f>
        <v>466</v>
      </c>
      <c r="I14" s="85">
        <f>SUM(D14:G14)</f>
        <v>5069</v>
      </c>
    </row>
    <row r="15" spans="1:9" ht="13.5" thickBot="1">
      <c r="A15" s="30" t="s">
        <v>27</v>
      </c>
      <c r="B15" s="31"/>
      <c r="C15" s="32"/>
      <c r="D15" s="135">
        <f>SUM(D10:D14)</f>
        <v>401398</v>
      </c>
      <c r="E15" s="135">
        <f>SUM(E10:E14)</f>
        <v>62233</v>
      </c>
      <c r="F15" s="135">
        <f>SUM(F10:F14)</f>
        <v>32254</v>
      </c>
      <c r="G15" s="135">
        <f>SUM(G10:G14)</f>
        <v>1095</v>
      </c>
      <c r="H15" s="33">
        <f>SUM(H10:H14)</f>
        <v>95582</v>
      </c>
      <c r="I15" s="34">
        <f>SUM(I10:I14)</f>
        <v>496980</v>
      </c>
    </row>
    <row r="16" spans="4:7" ht="12.75">
      <c r="D16" s="93"/>
      <c r="E16" s="93"/>
      <c r="F16" s="93"/>
      <c r="G16" s="93"/>
    </row>
    <row r="17" spans="4:7" ht="13.5" thickBot="1">
      <c r="D17" s="93"/>
      <c r="E17" s="93"/>
      <c r="F17" s="93"/>
      <c r="G17" s="93"/>
    </row>
    <row r="18" spans="1:9" ht="12.75">
      <c r="A18" s="74"/>
      <c r="B18" s="24"/>
      <c r="C18" s="24"/>
      <c r="D18" s="136"/>
      <c r="E18" s="136"/>
      <c r="F18" s="137" t="s">
        <v>30</v>
      </c>
      <c r="G18" s="136"/>
      <c r="H18" s="89"/>
      <c r="I18" s="83"/>
    </row>
    <row r="19" spans="1:9" ht="12.75">
      <c r="A19" s="27" t="s">
        <v>21</v>
      </c>
      <c r="B19" s="11"/>
      <c r="C19" s="12"/>
      <c r="D19" s="138" t="s">
        <v>22</v>
      </c>
      <c r="E19" s="138" t="s">
        <v>23</v>
      </c>
      <c r="F19" s="138" t="s">
        <v>24</v>
      </c>
      <c r="G19" s="138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4">
        <v>247470</v>
      </c>
      <c r="E20" s="84">
        <v>30477</v>
      </c>
      <c r="F20" s="84">
        <v>6254</v>
      </c>
      <c r="G20" s="84">
        <v>114</v>
      </c>
      <c r="H20" s="84">
        <f>SUM(E20:G20)</f>
        <v>36845</v>
      </c>
      <c r="I20" s="85">
        <f>SUM(D20:G20)</f>
        <v>284315</v>
      </c>
    </row>
    <row r="21" spans="1:9" s="64" customFormat="1" ht="12.75">
      <c r="A21" s="29" t="s">
        <v>31</v>
      </c>
      <c r="B21" s="63"/>
      <c r="C21" s="63"/>
      <c r="D21" s="86">
        <v>1193455</v>
      </c>
      <c r="E21" s="86">
        <v>106498</v>
      </c>
      <c r="F21" s="86">
        <v>25129</v>
      </c>
      <c r="G21" s="86">
        <v>503</v>
      </c>
      <c r="H21" s="84">
        <f>SUM(E21:G21)</f>
        <v>132130</v>
      </c>
      <c r="I21" s="85">
        <f>SUM(D21:G21)</f>
        <v>1325585</v>
      </c>
    </row>
    <row r="22" spans="1:9" ht="12.75">
      <c r="A22" s="29" t="s">
        <v>65</v>
      </c>
      <c r="B22" s="2"/>
      <c r="C22" s="2"/>
      <c r="D22" s="134">
        <v>182231</v>
      </c>
      <c r="E22" s="134">
        <v>27110</v>
      </c>
      <c r="F22" s="134">
        <v>6273</v>
      </c>
      <c r="G22" s="134">
        <v>68</v>
      </c>
      <c r="H22" s="84">
        <f>SUM(E22:G22)</f>
        <v>33451</v>
      </c>
      <c r="I22" s="85">
        <f>SUM(D22:G22)</f>
        <v>215682</v>
      </c>
    </row>
    <row r="23" spans="1:9" ht="12.75">
      <c r="A23" s="29" t="s">
        <v>29</v>
      </c>
      <c r="B23" s="2"/>
      <c r="C23" s="2"/>
      <c r="D23" s="134">
        <v>540038</v>
      </c>
      <c r="E23" s="134">
        <v>32334</v>
      </c>
      <c r="F23" s="134">
        <v>18302</v>
      </c>
      <c r="G23" s="134">
        <v>528</v>
      </c>
      <c r="H23" s="84">
        <f>SUM(E23:G23)</f>
        <v>51164</v>
      </c>
      <c r="I23" s="85">
        <f>SUM(D23:G23)</f>
        <v>591202</v>
      </c>
    </row>
    <row r="24" spans="1:9" ht="12.75">
      <c r="A24" s="29" t="s">
        <v>75</v>
      </c>
      <c r="B24" s="2"/>
      <c r="C24" s="3"/>
      <c r="D24" s="147">
        <v>154781</v>
      </c>
      <c r="E24" s="147">
        <v>5398</v>
      </c>
      <c r="F24" s="147">
        <v>9884</v>
      </c>
      <c r="G24" s="147">
        <v>120</v>
      </c>
      <c r="H24" s="84">
        <f>SUM(E24:G24)</f>
        <v>15402</v>
      </c>
      <c r="I24" s="85">
        <f>SUM(D24:G24)</f>
        <v>170183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2317975</v>
      </c>
      <c r="E25" s="33">
        <f t="shared" si="0"/>
        <v>201817</v>
      </c>
      <c r="F25" s="33">
        <f t="shared" si="0"/>
        <v>65842</v>
      </c>
      <c r="G25" s="33">
        <f t="shared" si="0"/>
        <v>1333</v>
      </c>
      <c r="H25" s="33">
        <f t="shared" si="0"/>
        <v>268992</v>
      </c>
      <c r="I25" s="34">
        <f t="shared" si="0"/>
        <v>2586967</v>
      </c>
    </row>
    <row r="27" ht="13.5" thickBot="1"/>
    <row r="28" spans="1:9" ht="12.75">
      <c r="A28" s="74"/>
      <c r="B28" s="24"/>
      <c r="C28" s="24"/>
      <c r="D28" s="89"/>
      <c r="E28" s="89"/>
      <c r="F28" s="26" t="s">
        <v>32</v>
      </c>
      <c r="G28" s="89"/>
      <c r="H28" s="89"/>
      <c r="I28" s="83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0">
        <f>D10/D20</f>
        <v>0.10284478926738595</v>
      </c>
      <c r="E30" s="90">
        <f aca="true" t="shared" si="1" ref="D30:G31">E10/E20</f>
        <v>0.27706139055681334</v>
      </c>
      <c r="F30" s="90">
        <f t="shared" si="1"/>
        <v>0.5905020786696514</v>
      </c>
      <c r="G30" s="90">
        <f t="shared" si="1"/>
        <v>0.8947368421052632</v>
      </c>
      <c r="H30" s="90">
        <f>H10/H20</f>
        <v>0.3321753290812865</v>
      </c>
      <c r="I30" s="91">
        <f>I10/I20</f>
        <v>0.13256423333274714</v>
      </c>
    </row>
    <row r="31" spans="1:9" ht="12.75">
      <c r="A31" s="29" t="s">
        <v>31</v>
      </c>
      <c r="B31" s="2"/>
      <c r="C31" s="3"/>
      <c r="D31" s="90">
        <f t="shared" si="1"/>
        <v>0.2154350184967175</v>
      </c>
      <c r="E31" s="90">
        <f t="shared" si="1"/>
        <v>0.3268793780164886</v>
      </c>
      <c r="F31" s="90">
        <f t="shared" si="1"/>
        <v>0.6104898722591429</v>
      </c>
      <c r="G31" s="90">
        <f t="shared" si="1"/>
        <v>0.952286282306163</v>
      </c>
      <c r="H31" s="90">
        <f aca="true" t="shared" si="2" ref="D31:I34">H11/H21</f>
        <v>0.3831983652463483</v>
      </c>
      <c r="I31" s="91">
        <f t="shared" si="2"/>
        <v>0.2321571230815074</v>
      </c>
    </row>
    <row r="32" spans="1:9" ht="12.75">
      <c r="A32" s="29" t="s">
        <v>65</v>
      </c>
      <c r="B32" s="2"/>
      <c r="C32" s="3"/>
      <c r="D32" s="90">
        <f>D12/D22</f>
        <v>0.11257140662126641</v>
      </c>
      <c r="E32" s="90">
        <f t="shared" si="2"/>
        <v>0.3154555514570269</v>
      </c>
      <c r="F32" s="90">
        <f>F12/F22</f>
        <v>0.5098039215686274</v>
      </c>
      <c r="G32" s="90">
        <f t="shared" si="2"/>
        <v>0.9558823529411765</v>
      </c>
      <c r="H32" s="90">
        <f t="shared" si="2"/>
        <v>0.3532031927296643</v>
      </c>
      <c r="I32" s="91">
        <f t="shared" si="2"/>
        <v>0.14989197058632617</v>
      </c>
    </row>
    <row r="33" spans="1:9" ht="12.75">
      <c r="A33" s="29" t="s">
        <v>29</v>
      </c>
      <c r="B33" s="2"/>
      <c r="C33" s="3"/>
      <c r="D33" s="90">
        <f t="shared" si="2"/>
        <v>0.17353963980312498</v>
      </c>
      <c r="E33" s="90">
        <f t="shared" si="2"/>
        <v>0.31595224840724934</v>
      </c>
      <c r="F33" s="90">
        <f t="shared" si="2"/>
        <v>0.5336575237678942</v>
      </c>
      <c r="G33" s="90">
        <f t="shared" si="2"/>
        <v>0.8465909090909091</v>
      </c>
      <c r="H33" s="90">
        <f t="shared" si="2"/>
        <v>0.39930419826440466</v>
      </c>
      <c r="I33" s="91">
        <f t="shared" si="2"/>
        <v>0.1930778312657941</v>
      </c>
    </row>
    <row r="34" spans="1:9" ht="12.75">
      <c r="A34" s="29" t="s">
        <v>75</v>
      </c>
      <c r="B34" s="2"/>
      <c r="C34" s="3"/>
      <c r="D34" s="90">
        <f t="shared" si="2"/>
        <v>0.029738792229020358</v>
      </c>
      <c r="E34" s="90">
        <f t="shared" si="2"/>
        <v>0.03871804371989626</v>
      </c>
      <c r="F34" s="90">
        <f t="shared" si="2"/>
        <v>0.025799271549979765</v>
      </c>
      <c r="G34" s="90">
        <f t="shared" si="2"/>
        <v>0.016666666666666666</v>
      </c>
      <c r="H34" s="90">
        <f t="shared" si="2"/>
        <v>0.030255810933644982</v>
      </c>
      <c r="I34" s="91">
        <f t="shared" si="2"/>
        <v>0.029785583753958973</v>
      </c>
    </row>
    <row r="35" spans="1:9" ht="13.5" thickBot="1">
      <c r="A35" s="30" t="s">
        <v>27</v>
      </c>
      <c r="B35" s="31"/>
      <c r="C35" s="32"/>
      <c r="D35" s="60">
        <f aca="true" t="shared" si="3" ref="D35:I35">D15/D25</f>
        <v>0.17316752769119598</v>
      </c>
      <c r="E35" s="60">
        <f t="shared" si="3"/>
        <v>0.3083635174440211</v>
      </c>
      <c r="F35" s="60">
        <f t="shared" si="3"/>
        <v>0.489869688041068</v>
      </c>
      <c r="G35" s="60">
        <f t="shared" si="3"/>
        <v>0.8214553638409603</v>
      </c>
      <c r="H35" s="60">
        <f t="shared" si="3"/>
        <v>0.3553339876278848</v>
      </c>
      <c r="I35" s="61">
        <f t="shared" si="3"/>
        <v>0.19210913784366015</v>
      </c>
    </row>
    <row r="37" ht="13.5" thickBot="1"/>
    <row r="38" spans="1:9" ht="12.75">
      <c r="A38" s="74"/>
      <c r="B38" s="24"/>
      <c r="C38" s="24"/>
      <c r="D38" s="89"/>
      <c r="E38" s="89"/>
      <c r="F38" s="26" t="s">
        <v>33</v>
      </c>
      <c r="G38" s="89"/>
      <c r="H38" s="89"/>
      <c r="I38" s="83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0"/>
    </row>
    <row r="40" spans="1:9" ht="12.75">
      <c r="A40" s="29" t="s">
        <v>13</v>
      </c>
      <c r="B40" s="6"/>
      <c r="C40" s="6"/>
      <c r="D40" s="84">
        <v>76.7</v>
      </c>
      <c r="E40" s="84">
        <v>22.6</v>
      </c>
      <c r="F40" s="84">
        <v>230.5</v>
      </c>
      <c r="G40" s="84">
        <v>205.4</v>
      </c>
      <c r="H40" s="84">
        <f>SUM(E40:G40)</f>
        <v>458.5</v>
      </c>
      <c r="I40" s="85">
        <f>SUM(D40:G40)</f>
        <v>535.2</v>
      </c>
    </row>
    <row r="41" spans="1:9" s="64" customFormat="1" ht="12.75">
      <c r="A41" s="37" t="s">
        <v>31</v>
      </c>
      <c r="B41" s="65"/>
      <c r="C41" s="65"/>
      <c r="D41" s="86">
        <v>807.73</v>
      </c>
      <c r="E41" s="86">
        <v>94.61</v>
      </c>
      <c r="F41" s="86">
        <v>1088.16</v>
      </c>
      <c r="G41" s="92">
        <v>1006.33</v>
      </c>
      <c r="H41" s="84">
        <f>SUM(E41:G41)</f>
        <v>2189.1</v>
      </c>
      <c r="I41" s="85">
        <f>SUM(D41:G41)</f>
        <v>2996.83</v>
      </c>
    </row>
    <row r="42" spans="1:9" ht="12.75">
      <c r="A42" s="37" t="s">
        <v>65</v>
      </c>
      <c r="B42" s="6"/>
      <c r="C42" s="6"/>
      <c r="D42" s="134">
        <v>64</v>
      </c>
      <c r="E42" s="134">
        <v>23.2</v>
      </c>
      <c r="F42" s="134">
        <v>149.4</v>
      </c>
      <c r="G42" s="134">
        <v>98.2</v>
      </c>
      <c r="H42" s="84">
        <f>SUM(E42:G42)</f>
        <v>270.8</v>
      </c>
      <c r="I42" s="85">
        <f>SUM(D42:G42)</f>
        <v>334.8</v>
      </c>
    </row>
    <row r="43" spans="1:9" ht="12.75">
      <c r="A43" s="37" t="s">
        <v>29</v>
      </c>
      <c r="B43" s="6"/>
      <c r="C43" s="6"/>
      <c r="D43" s="84">
        <v>283</v>
      </c>
      <c r="E43" s="84">
        <v>25.3</v>
      </c>
      <c r="F43" s="84">
        <v>573</v>
      </c>
      <c r="G43" s="84">
        <v>508.5</v>
      </c>
      <c r="H43" s="84">
        <f>SUM(E43:G43)</f>
        <v>1106.8</v>
      </c>
      <c r="I43" s="85">
        <f>SUM(D43:G43)</f>
        <v>1389.8</v>
      </c>
    </row>
    <row r="44" spans="1:9" ht="12.75">
      <c r="A44" s="29" t="s">
        <v>75</v>
      </c>
      <c r="B44" s="6"/>
      <c r="C44" s="7"/>
      <c r="D44" s="147">
        <v>11</v>
      </c>
      <c r="E44" s="147">
        <v>0.5</v>
      </c>
      <c r="F44" s="147">
        <v>5</v>
      </c>
      <c r="G44" s="147">
        <v>0.7</v>
      </c>
      <c r="H44" s="84">
        <f>SUM(E44:G44)</f>
        <v>6.2</v>
      </c>
      <c r="I44" s="85">
        <f>SUM(D44:G44)</f>
        <v>17.2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1242.43</v>
      </c>
      <c r="E45" s="33">
        <f t="shared" si="4"/>
        <v>166.21</v>
      </c>
      <c r="F45" s="33">
        <f t="shared" si="4"/>
        <v>2046.0600000000002</v>
      </c>
      <c r="G45" s="33">
        <f t="shared" si="4"/>
        <v>1819.13</v>
      </c>
      <c r="H45" s="33">
        <f t="shared" si="4"/>
        <v>4031.3999999999996</v>
      </c>
      <c r="I45" s="34">
        <f t="shared" si="4"/>
        <v>5273.83</v>
      </c>
    </row>
    <row r="46" spans="1:9" ht="12.75">
      <c r="A46" s="76"/>
      <c r="B46" s="9"/>
      <c r="C46" s="9"/>
      <c r="D46" s="76"/>
      <c r="E46" s="76"/>
      <c r="F46" s="76"/>
      <c r="G46" s="76"/>
      <c r="H46" s="76"/>
      <c r="I46" s="76"/>
    </row>
    <row r="47" spans="1:9" ht="13.5" thickBot="1">
      <c r="A47" s="77"/>
      <c r="B47" s="8"/>
      <c r="C47" s="8"/>
      <c r="D47" s="77"/>
      <c r="E47" s="77"/>
      <c r="F47" s="77"/>
      <c r="G47" s="77"/>
      <c r="H47" s="77"/>
      <c r="I47" s="77"/>
    </row>
    <row r="48" spans="1:9" ht="12.75">
      <c r="A48" s="74"/>
      <c r="B48" s="24"/>
      <c r="C48" s="24"/>
      <c r="D48" s="89"/>
      <c r="E48" s="89"/>
      <c r="F48" s="26" t="s">
        <v>34</v>
      </c>
      <c r="G48" s="89"/>
      <c r="H48" s="89"/>
      <c r="I48" s="83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4">
        <v>781.5</v>
      </c>
      <c r="E50" s="84">
        <v>72.6</v>
      </c>
      <c r="F50" s="84">
        <v>315.2</v>
      </c>
      <c r="G50" s="142">
        <v>213.8</v>
      </c>
      <c r="H50" s="84">
        <f>SUM(E50:G50)</f>
        <v>601.5999999999999</v>
      </c>
      <c r="I50" s="95">
        <f>SUM(D50:G50)</f>
        <v>1383.1</v>
      </c>
    </row>
    <row r="51" spans="1:9" s="64" customFormat="1" ht="12.75">
      <c r="A51" s="37" t="s">
        <v>31</v>
      </c>
      <c r="B51" s="65"/>
      <c r="C51" s="65"/>
      <c r="D51" s="86">
        <v>3720.04</v>
      </c>
      <c r="E51" s="86">
        <v>297.62</v>
      </c>
      <c r="F51" s="86">
        <v>1503.56</v>
      </c>
      <c r="G51" s="86">
        <v>1033.29</v>
      </c>
      <c r="H51" s="84">
        <f>SUM(E51:G51)</f>
        <v>2834.47</v>
      </c>
      <c r="I51" s="95">
        <f>SUM(D51:G51)</f>
        <v>6554.509999999999</v>
      </c>
    </row>
    <row r="52" spans="1:9" ht="12.75">
      <c r="A52" s="37" t="s">
        <v>65</v>
      </c>
      <c r="B52" s="6"/>
      <c r="C52" s="6"/>
      <c r="D52" s="86">
        <v>532.6</v>
      </c>
      <c r="E52" s="86">
        <v>59.6</v>
      </c>
      <c r="F52" s="86">
        <v>208.5</v>
      </c>
      <c r="G52" s="86">
        <v>99.9</v>
      </c>
      <c r="H52" s="94">
        <f>SUM(E52:G52)</f>
        <v>368</v>
      </c>
      <c r="I52" s="95">
        <f>SUM(D52:G52)</f>
        <v>900.6</v>
      </c>
    </row>
    <row r="53" spans="1:9" ht="12.75">
      <c r="A53" s="37" t="s">
        <v>29</v>
      </c>
      <c r="B53" s="6"/>
      <c r="C53" s="6"/>
      <c r="D53" s="84">
        <v>1616.6</v>
      </c>
      <c r="E53" s="84">
        <v>68.5</v>
      </c>
      <c r="F53" s="84">
        <v>779.2</v>
      </c>
      <c r="G53" s="84">
        <v>547.6</v>
      </c>
      <c r="H53" s="84">
        <f>SUM(E53:G53)</f>
        <v>1395.3000000000002</v>
      </c>
      <c r="I53" s="95">
        <f>SUM(D53:G53)</f>
        <v>3011.9</v>
      </c>
    </row>
    <row r="54" spans="1:9" ht="12.75">
      <c r="A54" s="29" t="s">
        <v>75</v>
      </c>
      <c r="B54" s="6"/>
      <c r="C54" s="7"/>
      <c r="D54" s="147">
        <v>470.8</v>
      </c>
      <c r="E54" s="147">
        <v>14.2</v>
      </c>
      <c r="F54" s="147">
        <v>166.4</v>
      </c>
      <c r="G54" s="147">
        <v>38.1</v>
      </c>
      <c r="H54" s="84">
        <f>SUM(E54:G54)</f>
        <v>218.7</v>
      </c>
      <c r="I54" s="95">
        <f>SUM(D54:G54)</f>
        <v>689.5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7121.54</v>
      </c>
      <c r="E55" s="33">
        <f t="shared" si="5"/>
        <v>512.5200000000001</v>
      </c>
      <c r="F55" s="33">
        <f t="shared" si="5"/>
        <v>2972.86</v>
      </c>
      <c r="G55" s="33">
        <f t="shared" si="5"/>
        <v>1932.69</v>
      </c>
      <c r="H55" s="33">
        <f t="shared" si="5"/>
        <v>5418.07</v>
      </c>
      <c r="I55" s="34">
        <f t="shared" si="5"/>
        <v>12539.609999999999</v>
      </c>
    </row>
    <row r="56" spans="1:9" ht="12.75">
      <c r="A56" s="76"/>
      <c r="B56" s="9"/>
      <c r="C56" s="9"/>
      <c r="D56" s="76"/>
      <c r="E56" s="76"/>
      <c r="F56" s="76"/>
      <c r="G56" s="76"/>
      <c r="H56" s="76"/>
      <c r="I56" s="76"/>
    </row>
    <row r="57" ht="13.5" thickBot="1"/>
    <row r="58" spans="1:9" ht="12.75">
      <c r="A58" s="74"/>
      <c r="B58" s="24"/>
      <c r="C58" s="24"/>
      <c r="D58" s="89"/>
      <c r="E58" s="89"/>
      <c r="F58" s="26" t="s">
        <v>35</v>
      </c>
      <c r="G58" s="89"/>
      <c r="H58" s="89"/>
      <c r="I58" s="83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0">
        <f>D40/D50</f>
        <v>0.0981445937300064</v>
      </c>
      <c r="E60" s="90">
        <f>E40/E50</f>
        <v>0.3112947658402204</v>
      </c>
      <c r="F60" s="90">
        <f>F40/F50</f>
        <v>0.7312817258883249</v>
      </c>
      <c r="G60" s="90">
        <f>G40/G50</f>
        <v>0.9607109448082319</v>
      </c>
      <c r="H60" s="90">
        <f>H40/H50</f>
        <v>0.7621343085106385</v>
      </c>
      <c r="I60" s="91">
        <f>I40/I50</f>
        <v>0.386956836092835</v>
      </c>
    </row>
    <row r="61" spans="1:9" ht="12.75">
      <c r="A61" s="37" t="s">
        <v>31</v>
      </c>
      <c r="B61" s="2"/>
      <c r="C61" s="3"/>
      <c r="D61" s="90">
        <f>D41/D51</f>
        <v>0.21712938570553006</v>
      </c>
      <c r="E61" s="90">
        <f>E41/E51</f>
        <v>0.3178885827565352</v>
      </c>
      <c r="F61" s="90">
        <f>F41/F51</f>
        <v>0.7237223655856767</v>
      </c>
      <c r="G61" s="90">
        <f>G41/G51</f>
        <v>0.9739085832631692</v>
      </c>
      <c r="H61" s="90">
        <f>H41/H51</f>
        <v>0.7723136953292856</v>
      </c>
      <c r="I61" s="91">
        <f aca="true" t="shared" si="6" ref="H61:I64">I41/I51</f>
        <v>0.45721648147611343</v>
      </c>
    </row>
    <row r="62" spans="1:9" ht="12.75">
      <c r="A62" s="37" t="s">
        <v>65</v>
      </c>
      <c r="B62" s="2"/>
      <c r="C62" s="3"/>
      <c r="D62" s="90">
        <f>D42/D52</f>
        <v>0.12016522718738265</v>
      </c>
      <c r="E62" s="90">
        <f aca="true" t="shared" si="7" ref="D62:G64">E42/E52</f>
        <v>0.38926174496644295</v>
      </c>
      <c r="F62" s="90">
        <f t="shared" si="7"/>
        <v>0.7165467625899281</v>
      </c>
      <c r="G62" s="90">
        <f>G42/G52</f>
        <v>0.9829829829829829</v>
      </c>
      <c r="H62" s="90">
        <f>H42/H52</f>
        <v>0.7358695652173913</v>
      </c>
      <c r="I62" s="91">
        <f t="shared" si="6"/>
        <v>0.37175216522318455</v>
      </c>
    </row>
    <row r="63" spans="1:9" ht="12.75">
      <c r="A63" s="37" t="s">
        <v>29</v>
      </c>
      <c r="B63" s="2"/>
      <c r="C63" s="3"/>
      <c r="D63" s="90">
        <f t="shared" si="7"/>
        <v>0.1750587653099097</v>
      </c>
      <c r="E63" s="90">
        <f t="shared" si="7"/>
        <v>0.36934306569343067</v>
      </c>
      <c r="F63" s="90">
        <f t="shared" si="7"/>
        <v>0.7353696098562628</v>
      </c>
      <c r="G63" s="90">
        <f t="shared" si="7"/>
        <v>0.9285975164353543</v>
      </c>
      <c r="H63" s="90">
        <f t="shared" si="6"/>
        <v>0.793234429871712</v>
      </c>
      <c r="I63" s="91">
        <f t="shared" si="6"/>
        <v>0.46143630266609115</v>
      </c>
    </row>
    <row r="64" spans="1:9" ht="12.75">
      <c r="A64" s="29" t="s">
        <v>75</v>
      </c>
      <c r="B64" s="2"/>
      <c r="C64" s="3"/>
      <c r="D64" s="90">
        <f t="shared" si="7"/>
        <v>0.02336448598130841</v>
      </c>
      <c r="E64" s="90">
        <f t="shared" si="7"/>
        <v>0.035211267605633804</v>
      </c>
      <c r="F64" s="90">
        <f t="shared" si="7"/>
        <v>0.03004807692307692</v>
      </c>
      <c r="G64" s="90">
        <f t="shared" si="7"/>
        <v>0.01837270341207349</v>
      </c>
      <c r="H64" s="90">
        <f t="shared" si="6"/>
        <v>0.028349336991312302</v>
      </c>
      <c r="I64" s="91">
        <f t="shared" si="6"/>
        <v>0.024945612762871647</v>
      </c>
    </row>
    <row r="65" spans="1:9" ht="13.5" thickBot="1">
      <c r="A65" s="38" t="s">
        <v>27</v>
      </c>
      <c r="B65" s="31"/>
      <c r="C65" s="32"/>
      <c r="D65" s="60">
        <f aca="true" t="shared" si="8" ref="D65:I65">D45/D55</f>
        <v>0.17446086099354915</v>
      </c>
      <c r="E65" s="60">
        <f t="shared" si="8"/>
        <v>0.3242995395301646</v>
      </c>
      <c r="F65" s="60">
        <f t="shared" si="8"/>
        <v>0.6882463351789186</v>
      </c>
      <c r="G65" s="60">
        <f t="shared" si="8"/>
        <v>0.9412425169064879</v>
      </c>
      <c r="H65" s="60">
        <f t="shared" si="8"/>
        <v>0.7440656912885953</v>
      </c>
      <c r="I65" s="61">
        <f t="shared" si="8"/>
        <v>0.42057368610347534</v>
      </c>
    </row>
    <row r="66" spans="1:9" ht="12.75">
      <c r="A66" s="76"/>
      <c r="B66" s="1"/>
      <c r="C66" s="1"/>
      <c r="D66" s="96"/>
      <c r="E66" s="96"/>
      <c r="F66" s="96"/>
      <c r="G66" s="96"/>
      <c r="H66" s="96"/>
      <c r="I66" s="96"/>
    </row>
    <row r="67" ht="13.5" thickBot="1"/>
    <row r="68" spans="1:9" ht="12.75">
      <c r="A68" s="74"/>
      <c r="B68" s="24"/>
      <c r="C68" s="24"/>
      <c r="D68" s="89"/>
      <c r="E68" s="89"/>
      <c r="F68" s="26" t="s">
        <v>36</v>
      </c>
      <c r="G68" s="89"/>
      <c r="H68" s="89"/>
      <c r="I68" s="83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97">
        <v>43</v>
      </c>
      <c r="E70" s="97">
        <v>40</v>
      </c>
      <c r="F70" s="97">
        <v>36</v>
      </c>
      <c r="G70" s="97">
        <v>18</v>
      </c>
      <c r="H70" s="98"/>
      <c r="I70" s="99"/>
    </row>
    <row r="71" spans="1:9" s="64" customFormat="1" ht="12.75">
      <c r="A71" s="37" t="s">
        <v>31</v>
      </c>
      <c r="B71" s="63"/>
      <c r="C71" s="63"/>
      <c r="D71" s="87">
        <v>71</v>
      </c>
      <c r="E71" s="87">
        <v>74</v>
      </c>
      <c r="F71" s="87">
        <v>59</v>
      </c>
      <c r="G71" s="87">
        <v>22</v>
      </c>
      <c r="H71" s="98"/>
      <c r="I71" s="99"/>
    </row>
    <row r="72" spans="1:9" ht="12.75">
      <c r="A72" s="37" t="s">
        <v>65</v>
      </c>
      <c r="B72" s="2"/>
      <c r="C72" s="2"/>
      <c r="D72" s="100">
        <v>54</v>
      </c>
      <c r="E72" s="100">
        <v>53</v>
      </c>
      <c r="F72" s="100">
        <v>44</v>
      </c>
      <c r="G72" s="100">
        <v>15</v>
      </c>
      <c r="H72" s="98"/>
      <c r="I72" s="99"/>
    </row>
    <row r="73" spans="1:9" ht="12.75">
      <c r="A73" s="37" t="s">
        <v>29</v>
      </c>
      <c r="B73" s="2"/>
      <c r="C73" s="2"/>
      <c r="D73" s="100">
        <v>66</v>
      </c>
      <c r="E73" s="100">
        <v>59</v>
      </c>
      <c r="F73" s="100">
        <v>59</v>
      </c>
      <c r="G73" s="100">
        <v>25</v>
      </c>
      <c r="H73" s="98"/>
      <c r="I73" s="99"/>
    </row>
    <row r="74" spans="1:9" ht="12.75">
      <c r="A74" s="29" t="s">
        <v>75</v>
      </c>
      <c r="B74" s="2"/>
      <c r="C74" s="3"/>
      <c r="D74" s="148">
        <v>7</v>
      </c>
      <c r="E74" s="148">
        <v>6</v>
      </c>
      <c r="F74" s="148">
        <v>4</v>
      </c>
      <c r="G74" s="149">
        <v>1</v>
      </c>
      <c r="H74" s="103"/>
      <c r="I74" s="99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2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2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6">
        <v>495</v>
      </c>
      <c r="E84" s="67">
        <v>50</v>
      </c>
      <c r="F84" s="67">
        <v>21</v>
      </c>
      <c r="G84" s="67">
        <v>6</v>
      </c>
      <c r="H84" s="66">
        <f>E84+F84+G84</f>
        <v>77</v>
      </c>
      <c r="I84" s="68">
        <f>D84+E84+F84+G84</f>
        <v>572</v>
      </c>
    </row>
    <row r="85" spans="1:9" ht="12.75">
      <c r="A85" s="29" t="s">
        <v>15</v>
      </c>
      <c r="B85" s="2"/>
      <c r="C85" s="2"/>
      <c r="D85" s="66">
        <v>143</v>
      </c>
      <c r="E85" s="67">
        <v>43</v>
      </c>
      <c r="F85" s="67">
        <v>19</v>
      </c>
      <c r="G85" s="67">
        <v>6</v>
      </c>
      <c r="H85" s="66">
        <f aca="true" t="shared" si="9" ref="H85:H93">E85+F85+G85</f>
        <v>68</v>
      </c>
      <c r="I85" s="68">
        <f aca="true" t="shared" si="10" ref="I85:I93">D85+E85+F85+G85</f>
        <v>211</v>
      </c>
    </row>
    <row r="86" spans="1:9" s="64" customFormat="1" ht="12.75">
      <c r="A86" s="29" t="s">
        <v>40</v>
      </c>
      <c r="B86" s="63"/>
      <c r="C86" s="63"/>
      <c r="D86" s="69">
        <v>10172</v>
      </c>
      <c r="E86" s="70">
        <v>339</v>
      </c>
      <c r="F86" s="69">
        <v>180</v>
      </c>
      <c r="G86" s="71">
        <v>1</v>
      </c>
      <c r="H86" s="66">
        <f t="shared" si="9"/>
        <v>520</v>
      </c>
      <c r="I86" s="68">
        <f t="shared" si="10"/>
        <v>10692</v>
      </c>
    </row>
    <row r="87" spans="1:9" s="64" customFormat="1" ht="12.75">
      <c r="A87" s="29" t="s">
        <v>41</v>
      </c>
      <c r="B87" s="63"/>
      <c r="C87" s="63"/>
      <c r="D87" s="69">
        <v>8396</v>
      </c>
      <c r="E87" s="70">
        <v>259</v>
      </c>
      <c r="F87" s="69">
        <v>143</v>
      </c>
      <c r="G87" s="71">
        <v>0</v>
      </c>
      <c r="H87" s="66">
        <f t="shared" si="9"/>
        <v>402</v>
      </c>
      <c r="I87" s="68">
        <f t="shared" si="10"/>
        <v>8798</v>
      </c>
    </row>
    <row r="88" spans="1:9" ht="12.75">
      <c r="A88" s="29" t="s">
        <v>66</v>
      </c>
      <c r="B88" s="2"/>
      <c r="C88" s="2"/>
      <c r="D88" s="69">
        <v>459</v>
      </c>
      <c r="E88" s="70">
        <v>23</v>
      </c>
      <c r="F88" s="69">
        <v>11</v>
      </c>
      <c r="G88" s="71">
        <v>0</v>
      </c>
      <c r="H88" s="66">
        <f t="shared" si="9"/>
        <v>34</v>
      </c>
      <c r="I88" s="68">
        <f t="shared" si="10"/>
        <v>493</v>
      </c>
    </row>
    <row r="89" spans="1:9" ht="12.75">
      <c r="A89" s="29" t="s">
        <v>67</v>
      </c>
      <c r="B89" s="2"/>
      <c r="C89" s="2"/>
      <c r="D89" s="69">
        <v>455</v>
      </c>
      <c r="E89" s="70">
        <v>29</v>
      </c>
      <c r="F89" s="69">
        <v>29</v>
      </c>
      <c r="G89" s="71">
        <v>1</v>
      </c>
      <c r="H89" s="66">
        <f t="shared" si="9"/>
        <v>59</v>
      </c>
      <c r="I89" s="68">
        <f t="shared" si="10"/>
        <v>514</v>
      </c>
    </row>
    <row r="90" spans="1:9" ht="12.75">
      <c r="A90" s="29" t="s">
        <v>42</v>
      </c>
      <c r="B90" s="2"/>
      <c r="C90" s="2"/>
      <c r="D90" s="66">
        <v>2045</v>
      </c>
      <c r="E90" s="66">
        <v>94</v>
      </c>
      <c r="F90" s="66">
        <v>62</v>
      </c>
      <c r="G90" s="66">
        <v>1</v>
      </c>
      <c r="H90" s="66">
        <f t="shared" si="9"/>
        <v>157</v>
      </c>
      <c r="I90" s="68">
        <f t="shared" si="10"/>
        <v>2202</v>
      </c>
    </row>
    <row r="91" spans="1:9" ht="12.75">
      <c r="A91" s="29" t="s">
        <v>43</v>
      </c>
      <c r="B91" s="2"/>
      <c r="C91" s="2"/>
      <c r="D91" s="66">
        <v>1853</v>
      </c>
      <c r="E91" s="66">
        <v>208</v>
      </c>
      <c r="F91" s="66">
        <v>97</v>
      </c>
      <c r="G91" s="66">
        <v>1</v>
      </c>
      <c r="H91" s="66">
        <f t="shared" si="9"/>
        <v>306</v>
      </c>
      <c r="I91" s="68">
        <f t="shared" si="10"/>
        <v>2159</v>
      </c>
    </row>
    <row r="92" spans="1:9" ht="12.75">
      <c r="A92" s="29" t="s">
        <v>76</v>
      </c>
      <c r="B92" s="2"/>
      <c r="C92" s="2"/>
      <c r="D92" s="142">
        <v>180</v>
      </c>
      <c r="E92" s="142">
        <v>3</v>
      </c>
      <c r="F92" s="142">
        <v>2</v>
      </c>
      <c r="G92" s="142">
        <v>0</v>
      </c>
      <c r="H92" s="66">
        <f t="shared" si="9"/>
        <v>5</v>
      </c>
      <c r="I92" s="68">
        <f t="shared" si="10"/>
        <v>185</v>
      </c>
    </row>
    <row r="93" spans="1:9" ht="12.75">
      <c r="A93" s="29" t="s">
        <v>77</v>
      </c>
      <c r="B93" s="2"/>
      <c r="C93" s="3"/>
      <c r="D93" s="142">
        <v>163</v>
      </c>
      <c r="E93" s="142">
        <v>0</v>
      </c>
      <c r="F93" s="142">
        <v>1</v>
      </c>
      <c r="G93" s="142">
        <v>0</v>
      </c>
      <c r="H93" s="66">
        <f t="shared" si="9"/>
        <v>1</v>
      </c>
      <c r="I93" s="68">
        <f t="shared" si="10"/>
        <v>164</v>
      </c>
    </row>
    <row r="94" spans="1:9" ht="12.75">
      <c r="A94" s="50" t="s">
        <v>44</v>
      </c>
      <c r="B94" s="14"/>
      <c r="C94" s="15"/>
      <c r="D94" s="21">
        <f>D84+D86+D88+D90+D92</f>
        <v>13351</v>
      </c>
      <c r="E94" s="21">
        <f>E84+E86+E88+E90+E92</f>
        <v>509</v>
      </c>
      <c r="F94" s="21">
        <f>F84+F86+F88+F90+F92</f>
        <v>276</v>
      </c>
      <c r="G94" s="21">
        <f>G84+G86+G88+G90+G92</f>
        <v>8</v>
      </c>
      <c r="H94" s="21">
        <f>H84+H86+H88+H90+H92</f>
        <v>793</v>
      </c>
      <c r="I94" s="21">
        <f>SUM(D94:H94)</f>
        <v>14937</v>
      </c>
    </row>
    <row r="95" spans="1:9" ht="13.5" thickBot="1">
      <c r="A95" s="30" t="s">
        <v>45</v>
      </c>
      <c r="B95" s="51"/>
      <c r="C95" s="52"/>
      <c r="D95" s="53">
        <f>D85+D87+D89+D91+D93</f>
        <v>11010</v>
      </c>
      <c r="E95" s="53">
        <f>E85+E87+E89+E91+E93</f>
        <v>539</v>
      </c>
      <c r="F95" s="53">
        <f>F85+F87+F89+F91+F93</f>
        <v>289</v>
      </c>
      <c r="G95" s="53">
        <f>G85+G87+G89+G91+G93</f>
        <v>8</v>
      </c>
      <c r="H95" s="53">
        <f>H85+H87+H89+H91+H93</f>
        <v>836</v>
      </c>
      <c r="I95" s="59">
        <f>+SUM(D95:G95)</f>
        <v>11846</v>
      </c>
    </row>
    <row r="96" spans="1:9" ht="12.75">
      <c r="A96" s="78"/>
      <c r="B96" s="1"/>
      <c r="C96" s="1"/>
      <c r="D96" s="104"/>
      <c r="E96" s="104"/>
      <c r="F96" s="104"/>
      <c r="G96" s="104"/>
      <c r="H96" s="104"/>
      <c r="I96" s="105"/>
    </row>
    <row r="97" spans="1:9" ht="13.5" thickBot="1">
      <c r="A97" s="79"/>
      <c r="B97" s="58"/>
      <c r="C97" s="58"/>
      <c r="D97" s="106"/>
      <c r="E97" s="106"/>
      <c r="F97" s="106"/>
      <c r="G97" s="106"/>
      <c r="H97" s="106"/>
      <c r="I97" s="107"/>
    </row>
    <row r="98" spans="1:9" ht="12.75">
      <c r="A98" s="74"/>
      <c r="B98" s="24"/>
      <c r="C98" s="24"/>
      <c r="D98" s="89"/>
      <c r="E98" s="89"/>
      <c r="F98" s="26" t="s">
        <v>46</v>
      </c>
      <c r="G98" s="89"/>
      <c r="H98" s="89"/>
      <c r="I98" s="83"/>
    </row>
    <row r="99" spans="1:9" ht="12.75">
      <c r="A99" s="78"/>
      <c r="B99" s="1"/>
      <c r="C99" s="57" t="s">
        <v>47</v>
      </c>
      <c r="D99" s="108"/>
      <c r="E99" s="108"/>
      <c r="F99" s="108"/>
      <c r="G99" s="108"/>
      <c r="H99" s="108"/>
      <c r="I99" s="109"/>
    </row>
    <row r="100" spans="1:9" ht="12.75" customHeight="1">
      <c r="A100" s="152" t="s">
        <v>48</v>
      </c>
      <c r="B100" s="153"/>
      <c r="C100" s="153"/>
      <c r="D100" s="153"/>
      <c r="E100" s="153"/>
      <c r="F100" s="153"/>
      <c r="G100" s="153"/>
      <c r="H100" s="153"/>
      <c r="I100" s="154"/>
    </row>
    <row r="101" spans="1:9" ht="12.75">
      <c r="A101" s="78"/>
      <c r="B101" s="1"/>
      <c r="C101" s="1"/>
      <c r="D101" s="104"/>
      <c r="E101" s="104"/>
      <c r="F101" s="110"/>
      <c r="G101" s="104"/>
      <c r="H101" s="104"/>
      <c r="I101" s="105"/>
    </row>
    <row r="102" spans="1:9" ht="12.75">
      <c r="A102" s="78"/>
      <c r="B102" s="1"/>
      <c r="C102" s="1"/>
      <c r="D102" s="104"/>
      <c r="E102" s="104"/>
      <c r="F102" s="104"/>
      <c r="G102" s="111" t="s">
        <v>2</v>
      </c>
      <c r="H102" s="101" t="s">
        <v>3</v>
      </c>
      <c r="I102" s="112" t="s">
        <v>27</v>
      </c>
    </row>
    <row r="103" spans="1:9" ht="12.75">
      <c r="A103" s="75" t="s">
        <v>49</v>
      </c>
      <c r="B103" s="2"/>
      <c r="C103" s="2"/>
      <c r="D103" s="113"/>
      <c r="E103" s="113"/>
      <c r="F103" s="114"/>
      <c r="G103" s="86">
        <v>14513</v>
      </c>
      <c r="H103" s="115">
        <v>9701</v>
      </c>
      <c r="I103" s="88">
        <f>SUM(G103:H103)</f>
        <v>24214</v>
      </c>
    </row>
    <row r="104" spans="1:9" ht="12.75">
      <c r="A104" s="75" t="s">
        <v>0</v>
      </c>
      <c r="B104" s="2"/>
      <c r="C104" s="2"/>
      <c r="D104" s="113"/>
      <c r="E104" s="113"/>
      <c r="F104" s="114"/>
      <c r="G104" s="86">
        <v>58004</v>
      </c>
      <c r="H104" s="115">
        <v>53113</v>
      </c>
      <c r="I104" s="88">
        <f>SUM(G104:H104)</f>
        <v>111117</v>
      </c>
    </row>
    <row r="105" spans="1:9" ht="12.75">
      <c r="A105" s="75" t="s">
        <v>1</v>
      </c>
      <c r="B105" s="2"/>
      <c r="C105" s="2"/>
      <c r="D105" s="113"/>
      <c r="E105" s="113"/>
      <c r="F105" s="114"/>
      <c r="G105" s="116">
        <f>G103/G104</f>
        <v>0.2502068822839804</v>
      </c>
      <c r="H105" s="117">
        <f>H103/H104</f>
        <v>0.18264831585487545</v>
      </c>
      <c r="I105" s="118">
        <f>I103/I104</f>
        <v>0.2179144505341217</v>
      </c>
    </row>
    <row r="106" spans="1:9" ht="12.75">
      <c r="A106" s="78"/>
      <c r="B106" s="1"/>
      <c r="C106" s="1"/>
      <c r="D106" s="104"/>
      <c r="E106" s="104"/>
      <c r="F106" s="104"/>
      <c r="G106" s="104"/>
      <c r="H106" s="104"/>
      <c r="I106" s="105"/>
    </row>
    <row r="107" spans="1:9" ht="12.75">
      <c r="A107" s="75" t="s">
        <v>4</v>
      </c>
      <c r="B107" s="2"/>
      <c r="C107" s="2"/>
      <c r="D107" s="113"/>
      <c r="E107" s="113"/>
      <c r="F107" s="114"/>
      <c r="G107" s="92">
        <v>58.34</v>
      </c>
      <c r="H107" s="143">
        <v>43.8965</v>
      </c>
      <c r="I107" s="119">
        <f>SUM(G107:H107)</f>
        <v>102.2365</v>
      </c>
    </row>
    <row r="108" spans="1:9" ht="12.75">
      <c r="A108" s="75" t="s">
        <v>5</v>
      </c>
      <c r="B108" s="2"/>
      <c r="C108" s="2"/>
      <c r="D108" s="113"/>
      <c r="E108" s="113"/>
      <c r="F108" s="114"/>
      <c r="G108" s="92">
        <v>235.23</v>
      </c>
      <c r="H108" s="143">
        <v>247.7891</v>
      </c>
      <c r="I108" s="119">
        <f>SUM(G108:H108)</f>
        <v>483.0191</v>
      </c>
    </row>
    <row r="109" spans="1:9" ht="13.5" thickBot="1">
      <c r="A109" s="80" t="s">
        <v>6</v>
      </c>
      <c r="B109" s="54"/>
      <c r="C109" s="54"/>
      <c r="D109" s="120"/>
      <c r="E109" s="120"/>
      <c r="F109" s="121"/>
      <c r="G109" s="122">
        <f>G107/G108</f>
        <v>0.2480125834289844</v>
      </c>
      <c r="H109" s="123">
        <f>H107/H108</f>
        <v>0.1771526673287889</v>
      </c>
      <c r="I109" s="124">
        <f>I107/I108</f>
        <v>0.21166140220956067</v>
      </c>
    </row>
    <row r="110" ht="12.75">
      <c r="F110" s="82" t="s">
        <v>7</v>
      </c>
    </row>
    <row r="111" ht="13.5" thickBot="1"/>
    <row r="112" spans="1:9" ht="12.75">
      <c r="A112" s="74"/>
      <c r="B112" s="24"/>
      <c r="C112" s="24"/>
      <c r="D112" s="89"/>
      <c r="E112" s="89"/>
      <c r="F112" s="26" t="s">
        <v>53</v>
      </c>
      <c r="G112" s="89"/>
      <c r="H112" s="89"/>
      <c r="I112" s="83"/>
    </row>
    <row r="113" spans="1:9" ht="12.75">
      <c r="A113" s="155" t="s">
        <v>54</v>
      </c>
      <c r="B113" s="156"/>
      <c r="C113" s="156"/>
      <c r="D113" s="156"/>
      <c r="E113" s="156"/>
      <c r="F113" s="156"/>
      <c r="G113" s="156"/>
      <c r="H113" s="156"/>
      <c r="I113" s="157"/>
    </row>
    <row r="114" spans="1:9" ht="12.75">
      <c r="A114" s="155" t="s">
        <v>55</v>
      </c>
      <c r="B114" s="156"/>
      <c r="C114" s="156"/>
      <c r="D114" s="156"/>
      <c r="E114" s="156"/>
      <c r="F114" s="156"/>
      <c r="G114" s="156"/>
      <c r="H114" s="156"/>
      <c r="I114" s="157"/>
    </row>
    <row r="115" spans="1:9" ht="12.75">
      <c r="A115" s="78"/>
      <c r="B115" s="1"/>
      <c r="C115" s="1"/>
      <c r="D115" s="104"/>
      <c r="E115" s="104"/>
      <c r="F115" s="104"/>
      <c r="G115" s="104"/>
      <c r="H115" s="104"/>
      <c r="I115" s="105"/>
    </row>
    <row r="116" spans="1:10" ht="12.75">
      <c r="A116" s="78"/>
      <c r="B116" s="1"/>
      <c r="C116" s="1"/>
      <c r="D116" s="104"/>
      <c r="E116" s="10" t="s">
        <v>16</v>
      </c>
      <c r="F116" s="10" t="s">
        <v>2</v>
      </c>
      <c r="G116" s="10" t="s">
        <v>68</v>
      </c>
      <c r="H116" s="10" t="s">
        <v>3</v>
      </c>
      <c r="I116" s="144" t="s">
        <v>78</v>
      </c>
      <c r="J116" s="55" t="s">
        <v>27</v>
      </c>
    </row>
    <row r="117" spans="1:10" ht="12.75">
      <c r="A117" s="29" t="s">
        <v>56</v>
      </c>
      <c r="B117" s="2"/>
      <c r="C117" s="2"/>
      <c r="D117" s="125"/>
      <c r="E117" s="126"/>
      <c r="F117" s="126"/>
      <c r="G117" s="126"/>
      <c r="H117" s="101"/>
      <c r="I117" s="102"/>
      <c r="J117" s="127">
        <f>SUM(E117:H117)</f>
        <v>0</v>
      </c>
    </row>
    <row r="118" spans="1:10" ht="12.75">
      <c r="A118" s="29" t="s">
        <v>57</v>
      </c>
      <c r="B118" s="2"/>
      <c r="C118" s="2"/>
      <c r="D118" s="125"/>
      <c r="E118" s="126"/>
      <c r="F118" s="126"/>
      <c r="G118" s="126"/>
      <c r="H118" s="128"/>
      <c r="I118" s="128"/>
      <c r="J118" s="127">
        <f>SUM(E118:H118)</f>
        <v>0</v>
      </c>
    </row>
    <row r="119" spans="1:10" ht="12.75">
      <c r="A119" s="29" t="s">
        <v>58</v>
      </c>
      <c r="B119" s="2"/>
      <c r="C119" s="2"/>
      <c r="D119" s="125"/>
      <c r="E119" s="129">
        <v>12</v>
      </c>
      <c r="F119" s="129">
        <v>24</v>
      </c>
      <c r="G119" s="129">
        <v>3</v>
      </c>
      <c r="H119" s="129">
        <v>81</v>
      </c>
      <c r="I119" s="145">
        <v>120</v>
      </c>
      <c r="J119" s="127">
        <f>SUM(E119:I119)</f>
        <v>240</v>
      </c>
    </row>
    <row r="120" spans="1:10" ht="13.5" thickBot="1">
      <c r="A120" s="56" t="s">
        <v>59</v>
      </c>
      <c r="B120" s="54"/>
      <c r="C120" s="54"/>
      <c r="D120" s="130"/>
      <c r="E120" s="131">
        <v>8.4</v>
      </c>
      <c r="F120" s="131">
        <v>26.96</v>
      </c>
      <c r="G120" s="131">
        <v>1.6</v>
      </c>
      <c r="H120" s="132">
        <v>39.1</v>
      </c>
      <c r="I120" s="146">
        <v>38.1</v>
      </c>
      <c r="J120" s="133">
        <f>SUM(E120:I120)</f>
        <v>114.16</v>
      </c>
    </row>
    <row r="122" ht="12.75">
      <c r="A122" s="4" t="s">
        <v>60</v>
      </c>
    </row>
    <row r="123" ht="13.5" customHeight="1">
      <c r="A123" s="4"/>
    </row>
    <row r="124" ht="15" customHeight="1">
      <c r="A124" s="73" t="s">
        <v>61</v>
      </c>
    </row>
    <row r="125" ht="12.75">
      <c r="A125" s="4" t="s">
        <v>8</v>
      </c>
    </row>
    <row r="126" ht="12.75">
      <c r="A126" s="73" t="s">
        <v>50</v>
      </c>
    </row>
    <row r="128" ht="12.75">
      <c r="A128" s="73" t="s">
        <v>62</v>
      </c>
    </row>
    <row r="129" ht="12.75">
      <c r="A129" s="73" t="s">
        <v>10</v>
      </c>
    </row>
    <row r="130" ht="12.75">
      <c r="A130" s="73" t="s">
        <v>11</v>
      </c>
    </row>
    <row r="132" ht="12.75">
      <c r="A132" s="73" t="s">
        <v>63</v>
      </c>
    </row>
    <row r="133" ht="12.75">
      <c r="A133" s="73" t="s">
        <v>9</v>
      </c>
    </row>
    <row r="134" ht="12.75">
      <c r="A134" s="73" t="s">
        <v>69</v>
      </c>
    </row>
    <row r="136" ht="12.75">
      <c r="A136" s="73" t="s">
        <v>64</v>
      </c>
    </row>
    <row r="137" ht="12.75">
      <c r="A137" s="73" t="s">
        <v>51</v>
      </c>
    </row>
    <row r="138" ht="12.75">
      <c r="A138" s="73" t="s">
        <v>52</v>
      </c>
    </row>
    <row r="140" spans="1:9" ht="12.75">
      <c r="A140" s="72" t="s">
        <v>74</v>
      </c>
      <c r="B140" s="62"/>
      <c r="C140" s="62"/>
      <c r="D140" s="72"/>
      <c r="E140" s="72"/>
      <c r="F140" s="72"/>
      <c r="G140" s="72"/>
      <c r="H140" s="72"/>
      <c r="I140" s="72"/>
    </row>
    <row r="142" ht="12.75">
      <c r="A142" s="73" t="s">
        <v>70</v>
      </c>
    </row>
    <row r="143" ht="12.75">
      <c r="A143" s="73" t="s">
        <v>71</v>
      </c>
    </row>
    <row r="144" ht="12.75">
      <c r="A144" s="73" t="s">
        <v>73</v>
      </c>
    </row>
    <row r="145" ht="12.75">
      <c r="A145" s="73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2021-09-15T20:37:57Z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