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autoCompressPictures="0" defaultThemeVersion="124226"/>
  <xr:revisionPtr revIDLastSave="0" documentId="13_ncr:1_{BA2961EA-362C-4586-A012-3F2CD00D9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H21" i="1"/>
  <c r="H22" i="1"/>
  <c r="H23" i="1"/>
  <c r="H24" i="1"/>
  <c r="H20" i="1"/>
  <c r="H11" i="1"/>
  <c r="H12" i="1"/>
  <c r="H13" i="1"/>
  <c r="H14" i="1"/>
  <c r="H1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<sst xmlns="http://schemas.openxmlformats.org/spreadsheetml/2006/main" count="173" uniqueCount="84">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</sst>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3" xfId="0" applyFont="1" applyBorder="1"/>
    <xf numFmtId="0" fontId="7" fillId="0" borderId="4" xfId="0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3" fontId="7" fillId="0" borderId="1" xfId="0" applyNumberFormat="1" applyFont="1" applyBorder="1"/>
    <xf numFmtId="0" fontId="0" fillId="0" borderId="8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4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65" fontId="6" fillId="0" borderId="10" xfId="0" applyNumberFormat="1" applyFont="1" applyBorder="1"/>
    <xf numFmtId="165" fontId="4" fillId="0" borderId="10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8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0" fillId="0" borderId="27" xfId="0" applyBorder="1"/>
    <xf numFmtId="3" fontId="7" fillId="0" borderId="30" xfId="0" applyNumberFormat="1" applyFont="1" applyBorder="1"/>
    <xf numFmtId="0" fontId="10" fillId="0" borderId="3" xfId="0" applyFont="1" applyBorder="1"/>
    <xf numFmtId="0" fontId="10" fillId="0" borderId="0" xfId="0" applyFont="1"/>
    <xf numFmtId="165" fontId="10" fillId="0" borderId="3" xfId="0" applyNumberFormat="1" applyFont="1" applyBorder="1"/>
    <xf numFmtId="0" fontId="11" fillId="0" borderId="0" xfId="0" applyFont="1"/>
    <xf numFmtId="0" fontId="11" fillId="0" borderId="7" xfId="0" applyFont="1" applyBorder="1"/>
    <xf numFmtId="0" fontId="11" fillId="0" borderId="10" xfId="0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22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9" xfId="0" applyFont="1" applyBorder="1"/>
    <xf numFmtId="3" fontId="11" fillId="0" borderId="11" xfId="0" applyNumberFormat="1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11" xfId="0" applyFont="1" applyBorder="1"/>
    <xf numFmtId="0" fontId="11" fillId="0" borderId="3" xfId="0" applyFont="1" applyBorder="1"/>
    <xf numFmtId="10" fontId="11" fillId="0" borderId="11" xfId="0" applyNumberFormat="1" applyFont="1" applyBorder="1"/>
    <xf numFmtId="166" fontId="11" fillId="0" borderId="11" xfId="0" applyNumberFormat="1" applyFont="1" applyBorder="1"/>
    <xf numFmtId="0" fontId="11" fillId="0" borderId="13" xfId="0" applyFont="1" applyBorder="1"/>
    <xf numFmtId="10" fontId="11" fillId="0" borderId="16" xfId="0" applyNumberFormat="1" applyFont="1" applyBorder="1"/>
    <xf numFmtId="0" fontId="11" fillId="0" borderId="4" xfId="0" applyFont="1" applyBorder="1"/>
    <xf numFmtId="1" fontId="11" fillId="0" borderId="1" xfId="0" applyNumberFormat="1" applyFont="1" applyBorder="1"/>
    <xf numFmtId="1" fontId="11" fillId="0" borderId="11" xfId="0" applyNumberFormat="1" applyFont="1" applyBorder="1"/>
    <xf numFmtId="0" fontId="11" fillId="0" borderId="14" xfId="0" applyFont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6" fillId="0" borderId="0" xfId="0" applyNumberFormat="1" applyFont="1"/>
    <xf numFmtId="0" fontId="5" fillId="0" borderId="3" xfId="0" applyFont="1" applyBorder="1"/>
    <xf numFmtId="0" fontId="15" fillId="0" borderId="0" xfId="0" applyFont="1"/>
    <xf numFmtId="3" fontId="0" fillId="0" borderId="0" xfId="0" applyNumberFormat="1"/>
    <xf numFmtId="3" fontId="11" fillId="0" borderId="0" xfId="0" applyNumberFormat="1" applyFont="1"/>
    <xf numFmtId="0" fontId="4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38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4" xfId="0" applyNumberFormat="1" applyFont="1" applyBorder="1"/>
    <xf numFmtId="10" fontId="11" fillId="0" borderId="1" xfId="0" applyNumberFormat="1" applyFont="1" applyBorder="1" applyAlignment="1">
      <alignment horizontal="right"/>
    </xf>
    <xf numFmtId="10" fontId="11" fillId="0" borderId="4" xfId="0" applyNumberFormat="1" applyFont="1" applyBorder="1"/>
    <xf numFmtId="43" fontId="11" fillId="0" borderId="1" xfId="1" applyFont="1" applyFill="1" applyBorder="1" applyAlignment="1">
      <alignment horizontal="right" vertical="top" wrapText="1"/>
    </xf>
    <xf numFmtId="43" fontId="3" fillId="0" borderId="4" xfId="1" applyFont="1" applyFill="1" applyBorder="1"/>
    <xf numFmtId="0" fontId="11" fillId="0" borderId="24" xfId="0" applyFont="1" applyBorder="1"/>
    <xf numFmtId="10" fontId="11" fillId="0" borderId="25" xfId="0" applyNumberFormat="1" applyFont="1" applyBorder="1"/>
    <xf numFmtId="10" fontId="11" fillId="0" borderId="15" xfId="0" applyNumberFormat="1" applyFont="1" applyBorder="1"/>
    <xf numFmtId="1" fontId="11" fillId="0" borderId="2" xfId="0" applyNumberFormat="1" applyFont="1" applyBorder="1"/>
    <xf numFmtId="165" fontId="11" fillId="0" borderId="15" xfId="0" applyNumberFormat="1" applyFont="1" applyBorder="1"/>
    <xf numFmtId="165" fontId="11" fillId="0" borderId="29" xfId="0" applyNumberFormat="1" applyFont="1" applyBorder="1"/>
    <xf numFmtId="1" fontId="11" fillId="0" borderId="16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/>
    </xf>
    <xf numFmtId="3" fontId="8" fillId="0" borderId="15" xfId="0" applyNumberFormat="1" applyFont="1" applyBorder="1"/>
    <xf numFmtId="3" fontId="8" fillId="0" borderId="16" xfId="0" applyNumberFormat="1" applyFont="1" applyBorder="1"/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11" fillId="0" borderId="1" xfId="0" applyNumberFormat="1" applyFont="1" applyBorder="1"/>
    <xf numFmtId="164" fontId="11" fillId="0" borderId="11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165" fontId="6" fillId="0" borderId="1" xfId="0" applyNumberFormat="1" applyFont="1" applyBorder="1"/>
    <xf numFmtId="165" fontId="6" fillId="0" borderId="11" xfId="0" applyNumberFormat="1" applyFont="1" applyBorder="1"/>
    <xf numFmtId="167" fontId="11" fillId="0" borderId="1" xfId="1" applyNumberFormat="1" applyFont="1" applyFill="1" applyBorder="1" applyAlignment="1">
      <alignment horizontal="right" vertical="top" wrapText="1"/>
    </xf>
    <xf numFmtId="164" fontId="11" fillId="0" borderId="0" xfId="0" applyNumberFormat="1" applyFont="1"/>
    <xf numFmtId="165" fontId="6" fillId="0" borderId="2" xfId="0" applyNumberFormat="1" applyFont="1" applyBorder="1"/>
    <xf numFmtId="0" fontId="15" fillId="0" borderId="15" xfId="0" applyFont="1" applyBorder="1"/>
    <xf numFmtId="1" fontId="8" fillId="0" borderId="16" xfId="0" applyNumberFormat="1" applyFont="1" applyBorder="1"/>
    <xf numFmtId="3" fontId="3" fillId="0" borderId="0" xfId="0" applyNumberFormat="1" applyFont="1"/>
    <xf numFmtId="4" fontId="0" fillId="0" borderId="0" xfId="0" applyNumberFormat="1"/>
    <xf numFmtId="43" fontId="11" fillId="0" borderId="1" xfId="1" applyFont="1" applyBorder="1" applyAlignment="1">
      <alignment horizontal="right"/>
    </xf>
    <xf numFmtId="43" fontId="0" fillId="0" borderId="0" xfId="1" applyFont="1"/>
    <xf numFmtId="3" fontId="12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166" fontId="11" fillId="0" borderId="1" xfId="0" applyNumberFormat="1" applyFont="1" applyBorder="1" applyAlignment="1">
      <alignment horizontal="right" vertical="top" wrapText="1"/>
    </xf>
  </cellXfs>
  <cellStyles count="4">
    <cellStyle name="Comma" xfId="1" builtinId="3"/>
    <cellStyle name="Normal" xfId="0" builtinId="0"/>
    <cellStyle name="Normal 2" xfId="2" xr:uid="{A2BA7ACA-5959-46D7-9415-1886DEB00770}"/>
    <cellStyle name="Normal 3" xfId="3" xr:uid="{1F155AE7-F576-4910-9311-2706EA3E00CF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zoomScaleNormal="100" workbookViewId="0">
      <selection activeCell="N18" sqref="N18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5" x14ac:dyDescent="0.2">
      <c r="K1" s="75"/>
    </row>
    <row r="2" spans="1:15" x14ac:dyDescent="0.2">
      <c r="F2" s="4" t="s">
        <v>16</v>
      </c>
      <c r="J2" s="81"/>
      <c r="K2" s="81"/>
      <c r="L2" s="81"/>
    </row>
    <row r="3" spans="1:15" x14ac:dyDescent="0.2">
      <c r="F3" s="4" t="s">
        <v>17</v>
      </c>
      <c r="I3" s="82"/>
      <c r="K3" s="81"/>
    </row>
    <row r="4" spans="1:15" x14ac:dyDescent="0.2">
      <c r="F4" s="4" t="s">
        <v>83</v>
      </c>
      <c r="H4" s="75"/>
      <c r="I4" s="82"/>
      <c r="J4" s="81"/>
      <c r="K4" s="81"/>
    </row>
    <row r="5" spans="1:15" x14ac:dyDescent="0.2">
      <c r="F5" s="76"/>
      <c r="H5" s="75"/>
      <c r="I5" s="75"/>
      <c r="J5" s="75"/>
    </row>
    <row r="6" spans="1:15" x14ac:dyDescent="0.2">
      <c r="E6" s="56"/>
      <c r="F6" s="56" t="s">
        <v>18</v>
      </c>
    </row>
    <row r="7" spans="1:15" ht="13.5" thickBot="1" x14ac:dyDescent="0.25"/>
    <row r="8" spans="1:15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5" ht="12.75" customHeight="1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L9" s="81"/>
      <c r="M9" s="81"/>
      <c r="N9" s="81"/>
    </row>
    <row r="10" spans="1:15" ht="13.5" customHeight="1" x14ac:dyDescent="0.2">
      <c r="A10" s="22" t="s">
        <v>12</v>
      </c>
      <c r="B10" s="1"/>
      <c r="C10" s="79"/>
      <c r="D10" s="104">
        <v>16325</v>
      </c>
      <c r="E10" s="104">
        <v>8585</v>
      </c>
      <c r="F10" s="104">
        <v>3855</v>
      </c>
      <c r="G10" s="104">
        <v>100</v>
      </c>
      <c r="H10" s="104">
        <f>SUM(E10:G10)</f>
        <v>12540</v>
      </c>
      <c r="I10" s="105">
        <f>SUM(D10:G10)</f>
        <v>28865</v>
      </c>
      <c r="K10" s="125"/>
      <c r="L10" s="81"/>
      <c r="M10" s="81"/>
    </row>
    <row r="11" spans="1:15" s="46" customFormat="1" ht="12.75" customHeight="1" x14ac:dyDescent="0.25">
      <c r="A11" s="22" t="s">
        <v>27</v>
      </c>
      <c r="B11" s="45"/>
      <c r="C11" s="45"/>
      <c r="D11" s="91">
        <v>189031</v>
      </c>
      <c r="E11" s="91">
        <v>33650</v>
      </c>
      <c r="F11" s="91">
        <v>15105</v>
      </c>
      <c r="G11" s="106">
        <v>494</v>
      </c>
      <c r="H11" s="104">
        <f t="shared" ref="H11:H14" si="0">SUM(E11:G11)</f>
        <v>49249</v>
      </c>
      <c r="I11" s="105">
        <f>SUM(D11:G11)</f>
        <v>238280</v>
      </c>
      <c r="K11" s="81"/>
      <c r="L11" s="129"/>
      <c r="M11" s="81"/>
      <c r="N11" s="81"/>
    </row>
    <row r="12" spans="1:15" ht="13.5" customHeight="1" x14ac:dyDescent="0.2">
      <c r="A12" s="22" t="s">
        <v>64</v>
      </c>
      <c r="B12" s="1"/>
      <c r="C12" s="1"/>
      <c r="D12" s="104">
        <v>14667</v>
      </c>
      <c r="E12" s="104">
        <v>8129</v>
      </c>
      <c r="F12" s="104">
        <v>3440</v>
      </c>
      <c r="G12" s="104">
        <v>0</v>
      </c>
      <c r="H12" s="104">
        <f t="shared" si="0"/>
        <v>11569</v>
      </c>
      <c r="I12" s="105">
        <f>SUM(D12:G12)</f>
        <v>26236</v>
      </c>
      <c r="K12" s="128"/>
      <c r="L12" s="128"/>
      <c r="M12" s="81"/>
      <c r="N12" s="128"/>
    </row>
    <row r="13" spans="1:15" ht="15.75" x14ac:dyDescent="0.25">
      <c r="A13" s="22" t="s">
        <v>28</v>
      </c>
      <c r="B13" s="1"/>
      <c r="C13" s="1"/>
      <c r="D13" s="104">
        <v>69017</v>
      </c>
      <c r="E13" s="104">
        <v>9467</v>
      </c>
      <c r="F13" s="104">
        <v>9690</v>
      </c>
      <c r="G13" s="104">
        <v>437</v>
      </c>
      <c r="H13" s="104">
        <f t="shared" si="0"/>
        <v>19594</v>
      </c>
      <c r="I13" s="105">
        <f>SUM(D13:G13)</f>
        <v>88611</v>
      </c>
      <c r="K13" s="81"/>
      <c r="L13" s="129"/>
      <c r="M13" s="81"/>
    </row>
    <row r="14" spans="1:15" x14ac:dyDescent="0.2">
      <c r="A14" s="22" t="s">
        <v>74</v>
      </c>
      <c r="B14" s="1"/>
      <c r="C14" s="2"/>
      <c r="D14" s="104">
        <v>2461</v>
      </c>
      <c r="E14" s="104">
        <v>234</v>
      </c>
      <c r="F14" s="104">
        <v>108</v>
      </c>
      <c r="G14" s="104">
        <v>1</v>
      </c>
      <c r="H14" s="104">
        <f t="shared" si="0"/>
        <v>343</v>
      </c>
      <c r="I14" s="105">
        <f>SUM(D14:G14)</f>
        <v>2804</v>
      </c>
      <c r="N14" s="126"/>
      <c r="O14" s="126"/>
    </row>
    <row r="15" spans="1:15" ht="13.5" customHeight="1" thickBot="1" x14ac:dyDescent="0.25">
      <c r="A15" s="23" t="s">
        <v>26</v>
      </c>
      <c r="B15" s="24"/>
      <c r="C15" s="25"/>
      <c r="D15" s="107">
        <f>SUM(D10:D14)</f>
        <v>291501</v>
      </c>
      <c r="E15" s="107">
        <f>SUM(E10:E14)</f>
        <v>60065</v>
      </c>
      <c r="F15" s="107">
        <f>SUM(F10:F14)</f>
        <v>32198</v>
      </c>
      <c r="G15" s="107">
        <f>SUM(G10:G14)</f>
        <v>1032</v>
      </c>
      <c r="H15" s="108">
        <f t="shared" ref="H15:I15" si="1">SUM(H10:H14)</f>
        <v>93295</v>
      </c>
      <c r="I15" s="109">
        <f t="shared" si="1"/>
        <v>384796</v>
      </c>
      <c r="L15" s="126"/>
      <c r="M15" s="81"/>
      <c r="N15" s="126"/>
      <c r="O15" s="126"/>
    </row>
    <row r="16" spans="1:15" ht="13.5" customHeight="1" x14ac:dyDescent="0.2">
      <c r="D16" s="110"/>
      <c r="E16" s="110"/>
      <c r="F16" s="110"/>
      <c r="G16" s="110"/>
      <c r="K16" s="81"/>
      <c r="L16" s="81"/>
      <c r="M16" s="81"/>
    </row>
    <row r="17" spans="1:12" ht="13.5" thickBot="1" x14ac:dyDescent="0.25">
      <c r="D17" s="110"/>
      <c r="E17" s="110"/>
      <c r="F17" s="110"/>
      <c r="G17" s="110"/>
    </row>
    <row r="18" spans="1:12" x14ac:dyDescent="0.2">
      <c r="A18" s="49"/>
      <c r="B18" s="17"/>
      <c r="C18" s="17"/>
      <c r="D18" s="111"/>
      <c r="E18" s="111"/>
      <c r="F18" s="112" t="s">
        <v>29</v>
      </c>
      <c r="G18" s="111"/>
      <c r="H18" s="59"/>
      <c r="I18" s="57"/>
    </row>
    <row r="19" spans="1:12" x14ac:dyDescent="0.2">
      <c r="A19" s="20" t="s">
        <v>20</v>
      </c>
      <c r="B19" s="9"/>
      <c r="C19" s="10"/>
      <c r="D19" s="113" t="s">
        <v>21</v>
      </c>
      <c r="E19" s="113" t="s">
        <v>22</v>
      </c>
      <c r="F19" s="113" t="s">
        <v>23</v>
      </c>
      <c r="G19" s="113" t="s">
        <v>24</v>
      </c>
      <c r="H19" s="11" t="s">
        <v>25</v>
      </c>
      <c r="I19" s="21" t="s">
        <v>26</v>
      </c>
    </row>
    <row r="20" spans="1:12" x14ac:dyDescent="0.2">
      <c r="A20" s="22" t="s">
        <v>12</v>
      </c>
      <c r="B20" s="1"/>
      <c r="C20" s="1"/>
      <c r="D20" s="104">
        <v>259465</v>
      </c>
      <c r="E20" s="104">
        <v>30885</v>
      </c>
      <c r="F20" s="104">
        <v>6566</v>
      </c>
      <c r="G20" s="104">
        <v>108</v>
      </c>
      <c r="H20" s="104">
        <f>SUM(E20:G20)</f>
        <v>37559</v>
      </c>
      <c r="I20" s="105">
        <f>SUM(D20:G20)</f>
        <v>297024</v>
      </c>
    </row>
    <row r="21" spans="1:12" s="46" customFormat="1" x14ac:dyDescent="0.2">
      <c r="A21" s="22" t="s">
        <v>30</v>
      </c>
      <c r="B21" s="45"/>
      <c r="C21" s="45"/>
      <c r="D21" s="91">
        <v>1212330</v>
      </c>
      <c r="E21" s="91">
        <v>107927</v>
      </c>
      <c r="F21" s="91">
        <v>24857</v>
      </c>
      <c r="G21" s="91">
        <v>534</v>
      </c>
      <c r="H21" s="104">
        <f t="shared" ref="H21:H24" si="2">SUM(E21:G21)</f>
        <v>133318</v>
      </c>
      <c r="I21" s="105">
        <f>SUM(D21:G21)</f>
        <v>1345648</v>
      </c>
    </row>
    <row r="22" spans="1:12" x14ac:dyDescent="0.2">
      <c r="A22" s="22" t="s">
        <v>64</v>
      </c>
      <c r="B22" s="1"/>
      <c r="C22" s="1"/>
      <c r="D22" s="104">
        <v>186093</v>
      </c>
      <c r="E22" s="104">
        <v>27269</v>
      </c>
      <c r="F22" s="104">
        <v>6724</v>
      </c>
      <c r="G22" s="104">
        <v>1</v>
      </c>
      <c r="H22" s="104">
        <f t="shared" si="2"/>
        <v>33994</v>
      </c>
      <c r="I22" s="105">
        <f>SUM(D22:G22)</f>
        <v>220087</v>
      </c>
    </row>
    <row r="23" spans="1:12" x14ac:dyDescent="0.2">
      <c r="A23" s="22" t="s">
        <v>28</v>
      </c>
      <c r="B23" s="1"/>
      <c r="C23" s="1"/>
      <c r="D23" s="104">
        <v>553331</v>
      </c>
      <c r="E23" s="104">
        <v>32227</v>
      </c>
      <c r="F23" s="104">
        <v>18573</v>
      </c>
      <c r="G23" s="104">
        <v>531</v>
      </c>
      <c r="H23" s="104">
        <f t="shared" si="2"/>
        <v>51331</v>
      </c>
      <c r="I23" s="105">
        <f>SUM(D23:G23)</f>
        <v>604662</v>
      </c>
    </row>
    <row r="24" spans="1:12" x14ac:dyDescent="0.2">
      <c r="A24" s="22" t="s">
        <v>74</v>
      </c>
      <c r="B24" s="1"/>
      <c r="C24" s="2"/>
      <c r="D24" s="84">
        <v>159804</v>
      </c>
      <c r="E24" s="84">
        <v>12177</v>
      </c>
      <c r="F24" s="84">
        <v>3326</v>
      </c>
      <c r="G24" s="84">
        <v>10</v>
      </c>
      <c r="H24" s="104">
        <f t="shared" si="2"/>
        <v>15513</v>
      </c>
      <c r="I24" s="105">
        <f>SUM(D24:G24)</f>
        <v>175317</v>
      </c>
    </row>
    <row r="25" spans="1:12" ht="13.5" thickBot="1" x14ac:dyDescent="0.25">
      <c r="A25" s="23" t="s">
        <v>26</v>
      </c>
      <c r="B25" s="24"/>
      <c r="C25" s="25"/>
      <c r="D25" s="108">
        <f t="shared" ref="D25:I25" si="3">SUM(D20:D24)</f>
        <v>2371023</v>
      </c>
      <c r="E25" s="108">
        <f t="shared" si="3"/>
        <v>210485</v>
      </c>
      <c r="F25" s="108">
        <f t="shared" si="3"/>
        <v>60046</v>
      </c>
      <c r="G25" s="108">
        <f t="shared" si="3"/>
        <v>1184</v>
      </c>
      <c r="H25" s="108">
        <f t="shared" si="3"/>
        <v>271715</v>
      </c>
      <c r="I25" s="109">
        <f t="shared" si="3"/>
        <v>2642738</v>
      </c>
    </row>
    <row r="27" spans="1:12" ht="13.5" thickBot="1" x14ac:dyDescent="0.25"/>
    <row r="28" spans="1:12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2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2" x14ac:dyDescent="0.2">
      <c r="A30" s="22" t="s">
        <v>12</v>
      </c>
      <c r="B30" s="1"/>
      <c r="C30" s="2"/>
      <c r="D30" s="114">
        <f>D10/D20</f>
        <v>6.2917927273428015E-2</v>
      </c>
      <c r="E30" s="114">
        <f>E10/E20</f>
        <v>0.27796665047757813</v>
      </c>
      <c r="F30" s="114">
        <f>F10/F20</f>
        <v>0.58711544319220221</v>
      </c>
      <c r="G30" s="114">
        <f>G10/G20</f>
        <v>0.92592592592592593</v>
      </c>
      <c r="H30" s="114">
        <f t="shared" ref="H30" si="4">H10/H20</f>
        <v>0.33387470379935569</v>
      </c>
      <c r="I30" s="115">
        <f>I10/I20</f>
        <v>9.7180699202758028E-2</v>
      </c>
    </row>
    <row r="31" spans="1:12" ht="12.75" customHeight="1" x14ac:dyDescent="0.2">
      <c r="A31" s="22" t="s">
        <v>30</v>
      </c>
      <c r="B31" s="1"/>
      <c r="C31" s="2"/>
      <c r="D31" s="114">
        <f t="shared" ref="D31:G31" si="5">D11/D21</f>
        <v>0.1559237171397227</v>
      </c>
      <c r="E31" s="114">
        <f t="shared" si="5"/>
        <v>0.31178481751554293</v>
      </c>
      <c r="F31" s="114">
        <f t="shared" si="5"/>
        <v>0.60767590618336886</v>
      </c>
      <c r="G31" s="114">
        <f t="shared" si="5"/>
        <v>0.92509363295880154</v>
      </c>
      <c r="H31" s="114">
        <f t="shared" ref="D31:I34" si="6">H11/H21</f>
        <v>0.36940998214794701</v>
      </c>
      <c r="I31" s="115">
        <f t="shared" si="6"/>
        <v>0.17707453955269134</v>
      </c>
      <c r="J31" s="75"/>
      <c r="L31" s="81"/>
    </row>
    <row r="32" spans="1:12" ht="13.5" customHeight="1" x14ac:dyDescent="0.2">
      <c r="A32" s="22" t="s">
        <v>64</v>
      </c>
      <c r="B32" s="1"/>
      <c r="C32" s="2"/>
      <c r="D32" s="114">
        <f>D12/D22</f>
        <v>7.8815430994180327E-2</v>
      </c>
      <c r="E32" s="114">
        <f t="shared" si="6"/>
        <v>0.29810407422347723</v>
      </c>
      <c r="F32" s="114">
        <f>F12/F22</f>
        <v>0.5116002379535991</v>
      </c>
      <c r="G32" s="114">
        <f t="shared" si="6"/>
        <v>0</v>
      </c>
      <c r="H32" s="114">
        <f t="shared" si="6"/>
        <v>0.34032476319350474</v>
      </c>
      <c r="I32" s="115">
        <f t="shared" si="6"/>
        <v>0.11920740434464552</v>
      </c>
      <c r="L32" s="81"/>
    </row>
    <row r="33" spans="1:14" x14ac:dyDescent="0.2">
      <c r="A33" s="22" t="s">
        <v>28</v>
      </c>
      <c r="B33" s="1"/>
      <c r="C33" s="2"/>
      <c r="D33" s="114">
        <f t="shared" si="6"/>
        <v>0.1247300440423544</v>
      </c>
      <c r="E33" s="114">
        <f t="shared" si="6"/>
        <v>0.29375989077481612</v>
      </c>
      <c r="F33" s="114">
        <f t="shared" si="6"/>
        <v>0.52172508480051683</v>
      </c>
      <c r="G33" s="114">
        <f t="shared" si="6"/>
        <v>0.82297551789077217</v>
      </c>
      <c r="H33" s="114">
        <f t="shared" si="6"/>
        <v>0.38171864954900547</v>
      </c>
      <c r="I33" s="115">
        <f t="shared" si="6"/>
        <v>0.14654633497722694</v>
      </c>
    </row>
    <row r="34" spans="1:14" x14ac:dyDescent="0.2">
      <c r="A34" s="22" t="s">
        <v>74</v>
      </c>
      <c r="B34" s="1"/>
      <c r="C34" s="2"/>
      <c r="D34" s="114">
        <f t="shared" si="6"/>
        <v>1.5400115141047784E-2</v>
      </c>
      <c r="E34" s="114">
        <f t="shared" si="6"/>
        <v>1.9216555801921657E-2</v>
      </c>
      <c r="F34" s="114">
        <f t="shared" si="6"/>
        <v>3.2471437161755864E-2</v>
      </c>
      <c r="G34" s="114">
        <f t="shared" si="6"/>
        <v>0.1</v>
      </c>
      <c r="H34" s="114">
        <f t="shared" si="6"/>
        <v>2.2110487977825052E-2</v>
      </c>
      <c r="I34" s="115">
        <f t="shared" si="6"/>
        <v>1.5993885361944363E-2</v>
      </c>
    </row>
    <row r="35" spans="1:14" ht="13.5" thickBot="1" x14ac:dyDescent="0.25">
      <c r="A35" s="23" t="s">
        <v>26</v>
      </c>
      <c r="B35" s="24"/>
      <c r="C35" s="25"/>
      <c r="D35" s="116">
        <f t="shared" ref="D35:I35" si="7">D15/D25</f>
        <v>0.12294313467224907</v>
      </c>
      <c r="E35" s="116">
        <f t="shared" si="7"/>
        <v>0.28536475283274343</v>
      </c>
      <c r="F35" s="116">
        <f t="shared" si="7"/>
        <v>0.53622222962395494</v>
      </c>
      <c r="G35" s="116">
        <f t="shared" si="7"/>
        <v>0.8716216216216216</v>
      </c>
      <c r="H35" s="116">
        <f t="shared" si="7"/>
        <v>0.34335609002079387</v>
      </c>
      <c r="I35" s="117">
        <f t="shared" si="7"/>
        <v>0.14560505051957479</v>
      </c>
    </row>
    <row r="37" spans="1:14" ht="13.5" thickBot="1" x14ac:dyDescent="0.25"/>
    <row r="38" spans="1:14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14" x14ac:dyDescent="0.2">
      <c r="A39" s="26" t="s">
        <v>20</v>
      </c>
      <c r="B39" s="14"/>
      <c r="C39" s="15"/>
      <c r="D39" s="118" t="s">
        <v>21</v>
      </c>
      <c r="E39" s="118" t="s">
        <v>22</v>
      </c>
      <c r="F39" s="118" t="s">
        <v>23</v>
      </c>
      <c r="G39" s="118" t="s">
        <v>24</v>
      </c>
      <c r="H39" s="118" t="s">
        <v>25</v>
      </c>
      <c r="I39" s="119" t="s">
        <v>26</v>
      </c>
      <c r="K39" s="78"/>
    </row>
    <row r="40" spans="1:14" x14ac:dyDescent="0.2">
      <c r="A40" s="22" t="s">
        <v>12</v>
      </c>
      <c r="B40" s="5"/>
      <c r="C40" s="5"/>
      <c r="D40" s="104">
        <v>49.5</v>
      </c>
      <c r="E40" s="104">
        <v>20.100000000000001</v>
      </c>
      <c r="F40" s="104">
        <v>228.6</v>
      </c>
      <c r="G40" s="104">
        <v>179</v>
      </c>
      <c r="H40" s="104">
        <f>SUM(E40:G40)</f>
        <v>427.7</v>
      </c>
      <c r="I40" s="105">
        <f>SUM(D40:G40)</f>
        <v>477.2</v>
      </c>
    </row>
    <row r="41" spans="1:14" s="46" customFormat="1" x14ac:dyDescent="0.2">
      <c r="A41" s="27" t="s">
        <v>30</v>
      </c>
      <c r="B41" s="47"/>
      <c r="C41" s="47"/>
      <c r="D41" s="91">
        <v>547.29</v>
      </c>
      <c r="E41" s="91">
        <v>89.9</v>
      </c>
      <c r="F41" s="91">
        <v>1146.05</v>
      </c>
      <c r="G41" s="120">
        <v>1075.48</v>
      </c>
      <c r="H41" s="104">
        <f t="shared" ref="H41:H44" si="8">SUM(E41:G41)</f>
        <v>2311.4300000000003</v>
      </c>
      <c r="I41" s="105">
        <f>SUM(D41:G41)</f>
        <v>2858.72</v>
      </c>
      <c r="K41"/>
      <c r="L41"/>
      <c r="N41" s="126"/>
    </row>
    <row r="42" spans="1:14" x14ac:dyDescent="0.2">
      <c r="A42" s="27" t="s">
        <v>64</v>
      </c>
      <c r="B42" s="5"/>
      <c r="C42" s="5"/>
      <c r="D42" s="104">
        <v>44.1</v>
      </c>
      <c r="E42" s="104">
        <v>21</v>
      </c>
      <c r="F42" s="104">
        <v>251.2</v>
      </c>
      <c r="G42" s="104">
        <v>0</v>
      </c>
      <c r="H42" s="104">
        <f t="shared" si="8"/>
        <v>272.2</v>
      </c>
      <c r="I42" s="105">
        <f>SUM(D42:G42)</f>
        <v>316.29999999999995</v>
      </c>
      <c r="K42" s="126"/>
      <c r="M42" s="126"/>
      <c r="N42" s="126"/>
    </row>
    <row r="43" spans="1:14" x14ac:dyDescent="0.2">
      <c r="A43" s="27" t="s">
        <v>28</v>
      </c>
      <c r="B43" s="5"/>
      <c r="C43" s="5"/>
      <c r="D43" s="104">
        <v>199.3</v>
      </c>
      <c r="E43" s="104">
        <v>22.3</v>
      </c>
      <c r="F43" s="104">
        <v>629.4</v>
      </c>
      <c r="G43" s="104">
        <v>544.79999999999995</v>
      </c>
      <c r="H43" s="104">
        <f t="shared" si="8"/>
        <v>1196.5</v>
      </c>
      <c r="I43" s="105">
        <f>SUM(D43:G43)</f>
        <v>1395.8</v>
      </c>
    </row>
    <row r="44" spans="1:14" x14ac:dyDescent="0.2">
      <c r="A44" s="22" t="s">
        <v>74</v>
      </c>
      <c r="B44" s="5"/>
      <c r="C44" s="6"/>
      <c r="D44" s="84">
        <v>7.2</v>
      </c>
      <c r="E44" s="84">
        <v>0.7</v>
      </c>
      <c r="F44" s="84">
        <v>5.0999999999999996</v>
      </c>
      <c r="G44" s="84">
        <v>0.5</v>
      </c>
      <c r="H44" s="104">
        <f t="shared" si="8"/>
        <v>6.3</v>
      </c>
      <c r="I44" s="105">
        <f>SUM(D44:G44)</f>
        <v>13.5</v>
      </c>
      <c r="M44" s="126"/>
    </row>
    <row r="45" spans="1:14" ht="13.5" thickBot="1" x14ac:dyDescent="0.25">
      <c r="A45" s="28" t="s">
        <v>26</v>
      </c>
      <c r="B45" s="29"/>
      <c r="C45" s="30"/>
      <c r="D45" s="108">
        <f t="shared" ref="D45:I45" si="9">SUM(D40:D44)</f>
        <v>847.3900000000001</v>
      </c>
      <c r="E45" s="108">
        <f t="shared" si="9"/>
        <v>154</v>
      </c>
      <c r="F45" s="108">
        <f t="shared" si="9"/>
        <v>2260.35</v>
      </c>
      <c r="G45" s="108">
        <f t="shared" si="9"/>
        <v>1799.78</v>
      </c>
      <c r="H45" s="108">
        <f t="shared" si="9"/>
        <v>4214.13</v>
      </c>
      <c r="I45" s="109">
        <f t="shared" si="9"/>
        <v>5061.5199999999995</v>
      </c>
    </row>
    <row r="46" spans="1:14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14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14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10" x14ac:dyDescent="0.2">
      <c r="A49" s="26" t="s">
        <v>20</v>
      </c>
      <c r="B49" s="14"/>
      <c r="C49" s="15"/>
      <c r="D49" s="118" t="s">
        <v>21</v>
      </c>
      <c r="E49" s="118" t="s">
        <v>22</v>
      </c>
      <c r="F49" s="118" t="s">
        <v>23</v>
      </c>
      <c r="G49" s="118" t="s">
        <v>24</v>
      </c>
      <c r="H49" s="118" t="s">
        <v>25</v>
      </c>
      <c r="I49" s="119" t="s">
        <v>26</v>
      </c>
    </row>
    <row r="50" spans="1:10" x14ac:dyDescent="0.2">
      <c r="A50" s="22" t="s">
        <v>12</v>
      </c>
      <c r="B50" s="5"/>
      <c r="C50" s="5"/>
      <c r="D50" s="104">
        <v>828.6</v>
      </c>
      <c r="E50" s="104">
        <v>59.6</v>
      </c>
      <c r="F50" s="104">
        <v>310.39999999999998</v>
      </c>
      <c r="G50" s="88">
        <v>193.5</v>
      </c>
      <c r="H50" s="104">
        <f>SUM(E50:G50)</f>
        <v>563.5</v>
      </c>
      <c r="I50" s="58">
        <f>SUM(D50:G50)</f>
        <v>1392.1</v>
      </c>
    </row>
    <row r="51" spans="1:10" s="46" customFormat="1" x14ac:dyDescent="0.2">
      <c r="A51" s="27" t="s">
        <v>30</v>
      </c>
      <c r="B51" s="47"/>
      <c r="C51" s="47"/>
      <c r="D51" s="91">
        <v>3376.3</v>
      </c>
      <c r="E51" s="91">
        <v>299.67</v>
      </c>
      <c r="F51" s="91">
        <v>1547.26</v>
      </c>
      <c r="G51" s="91">
        <v>1113.72</v>
      </c>
      <c r="H51" s="104">
        <f t="shared" ref="H51:H54" si="10">SUM(E51:G51)</f>
        <v>2960.65</v>
      </c>
      <c r="I51" s="58">
        <f>SUM(D51:G51)</f>
        <v>6336.9500000000007</v>
      </c>
    </row>
    <row r="52" spans="1:10" x14ac:dyDescent="0.2">
      <c r="A52" s="27" t="s">
        <v>64</v>
      </c>
      <c r="B52" s="5"/>
      <c r="C52" s="5"/>
      <c r="D52" s="91">
        <v>515.9</v>
      </c>
      <c r="E52" s="91">
        <v>57.4</v>
      </c>
      <c r="F52" s="91">
        <v>307.60000000000002</v>
      </c>
      <c r="G52" s="136">
        <v>0.2</v>
      </c>
      <c r="H52" s="104">
        <f t="shared" si="10"/>
        <v>365.2</v>
      </c>
      <c r="I52" s="58">
        <f>SUM(D52:G52)</f>
        <v>881.1</v>
      </c>
    </row>
    <row r="53" spans="1:10" x14ac:dyDescent="0.2">
      <c r="A53" s="27" t="s">
        <v>28</v>
      </c>
      <c r="B53" s="5"/>
      <c r="C53" s="5"/>
      <c r="D53" s="104">
        <v>1562</v>
      </c>
      <c r="E53" s="104">
        <v>70.2</v>
      </c>
      <c r="F53" s="104">
        <v>847.2</v>
      </c>
      <c r="G53" s="104">
        <v>595.5</v>
      </c>
      <c r="H53" s="104">
        <f t="shared" si="10"/>
        <v>1512.9</v>
      </c>
      <c r="I53" s="58">
        <f>SUM(D53:G53)</f>
        <v>3074.9</v>
      </c>
    </row>
    <row r="54" spans="1:10" x14ac:dyDescent="0.2">
      <c r="A54" s="22" t="s">
        <v>74</v>
      </c>
      <c r="B54" s="5"/>
      <c r="C54" s="6"/>
      <c r="D54" s="84">
        <v>483.5</v>
      </c>
      <c r="E54" s="84">
        <v>30.4</v>
      </c>
      <c r="F54" s="84">
        <v>141.6</v>
      </c>
      <c r="G54" s="84">
        <v>25.5</v>
      </c>
      <c r="H54" s="104">
        <f t="shared" si="10"/>
        <v>197.5</v>
      </c>
      <c r="I54" s="58">
        <f>SUM(D54:G54)</f>
        <v>681</v>
      </c>
    </row>
    <row r="55" spans="1:10" ht="13.5" thickBot="1" x14ac:dyDescent="0.25">
      <c r="A55" s="28" t="s">
        <v>26</v>
      </c>
      <c r="B55" s="29"/>
      <c r="C55" s="30"/>
      <c r="D55" s="108">
        <f t="shared" ref="D55:I55" si="11">SUM(D50:D54)</f>
        <v>6766.3</v>
      </c>
      <c r="E55" s="108">
        <f t="shared" si="11"/>
        <v>517.27</v>
      </c>
      <c r="F55" s="108">
        <f t="shared" si="11"/>
        <v>3154.06</v>
      </c>
      <c r="G55" s="108">
        <f t="shared" si="11"/>
        <v>1928.42</v>
      </c>
      <c r="H55" s="108">
        <f t="shared" si="11"/>
        <v>5599.75</v>
      </c>
      <c r="I55" s="109">
        <f t="shared" si="11"/>
        <v>12366.050000000001</v>
      </c>
    </row>
    <row r="56" spans="1:10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10" ht="13.5" thickBot="1" x14ac:dyDescent="0.25"/>
    <row r="58" spans="1:10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10" x14ac:dyDescent="0.2">
      <c r="A59" s="26" t="s">
        <v>20</v>
      </c>
      <c r="B59" s="9"/>
      <c r="C59" s="10"/>
      <c r="D59" s="118" t="s">
        <v>21</v>
      </c>
      <c r="E59" s="118" t="s">
        <v>22</v>
      </c>
      <c r="F59" s="118" t="s">
        <v>23</v>
      </c>
      <c r="G59" s="118" t="s">
        <v>24</v>
      </c>
      <c r="H59" s="118" t="s">
        <v>25</v>
      </c>
      <c r="I59" s="119" t="s">
        <v>26</v>
      </c>
    </row>
    <row r="60" spans="1:10" x14ac:dyDescent="0.2">
      <c r="A60" s="22" t="s">
        <v>12</v>
      </c>
      <c r="B60" s="1"/>
      <c r="C60" s="2"/>
      <c r="D60" s="114">
        <f>D40/D50</f>
        <v>5.9739319333816071E-2</v>
      </c>
      <c r="E60" s="114">
        <f t="shared" ref="E60:I60" si="12">E40/E50</f>
        <v>0.33724832214765105</v>
      </c>
      <c r="F60" s="114">
        <f t="shared" si="12"/>
        <v>0.7364690721649485</v>
      </c>
      <c r="G60" s="114">
        <f t="shared" si="12"/>
        <v>0.92506459948320419</v>
      </c>
      <c r="H60" s="114">
        <f t="shared" si="12"/>
        <v>0.75900621118012424</v>
      </c>
      <c r="I60" s="115">
        <f t="shared" si="12"/>
        <v>0.34279146613030675</v>
      </c>
    </row>
    <row r="61" spans="1:10" ht="12.75" customHeight="1" x14ac:dyDescent="0.2">
      <c r="A61" s="27" t="s">
        <v>30</v>
      </c>
      <c r="B61" s="1"/>
      <c r="C61" s="2"/>
      <c r="D61" s="114">
        <f>D41/D51</f>
        <v>0.16209756242040102</v>
      </c>
      <c r="E61" s="114">
        <f>E41/E51</f>
        <v>0.29999666299596223</v>
      </c>
      <c r="F61" s="114">
        <f>F41/F51</f>
        <v>0.74069645696263064</v>
      </c>
      <c r="G61" s="114">
        <f>G41/G51</f>
        <v>0.96566461947347626</v>
      </c>
      <c r="H61" s="114">
        <f>H41/H51</f>
        <v>0.78071707226453657</v>
      </c>
      <c r="I61" s="115">
        <f t="shared" ref="H61:I64" si="13">I41/I51</f>
        <v>0.45111922928222559</v>
      </c>
      <c r="J61" s="75"/>
    </row>
    <row r="62" spans="1:10" ht="13.5" customHeight="1" x14ac:dyDescent="0.2">
      <c r="A62" s="27" t="s">
        <v>64</v>
      </c>
      <c r="B62" s="1"/>
      <c r="C62" s="2"/>
      <c r="D62" s="114">
        <f>D42/D52</f>
        <v>8.5481682496607883E-2</v>
      </c>
      <c r="E62" s="114">
        <f t="shared" ref="D62:G64" si="14">E42/E52</f>
        <v>0.36585365853658536</v>
      </c>
      <c r="F62" s="114">
        <f t="shared" si="14"/>
        <v>0.81664499349804931</v>
      </c>
      <c r="G62" s="114">
        <f>G42/G52</f>
        <v>0</v>
      </c>
      <c r="H62" s="114">
        <f>H42/H52</f>
        <v>0.7453450164293538</v>
      </c>
      <c r="I62" s="115">
        <f t="shared" si="13"/>
        <v>0.35898308932016793</v>
      </c>
    </row>
    <row r="63" spans="1:10" ht="12.75" customHeight="1" x14ac:dyDescent="0.2">
      <c r="A63" s="27" t="s">
        <v>28</v>
      </c>
      <c r="B63" s="1"/>
      <c r="C63" s="2"/>
      <c r="D63" s="114">
        <f t="shared" si="14"/>
        <v>0.12759282970550576</v>
      </c>
      <c r="E63" s="114">
        <f t="shared" si="14"/>
        <v>0.31766381766381768</v>
      </c>
      <c r="F63" s="114">
        <f t="shared" si="14"/>
        <v>0.74291784702549568</v>
      </c>
      <c r="G63" s="114">
        <f t="shared" si="14"/>
        <v>0.9148614609571788</v>
      </c>
      <c r="H63" s="114">
        <f t="shared" si="13"/>
        <v>0.79086522572542794</v>
      </c>
      <c r="I63" s="115">
        <f t="shared" si="13"/>
        <v>0.45393346125077233</v>
      </c>
    </row>
    <row r="64" spans="1:10" ht="13.5" customHeight="1" x14ac:dyDescent="0.2">
      <c r="A64" s="22" t="s">
        <v>74</v>
      </c>
      <c r="B64" s="1"/>
      <c r="C64" s="2"/>
      <c r="D64" s="114">
        <f t="shared" si="14"/>
        <v>1.4891416752843847E-2</v>
      </c>
      <c r="E64" s="114">
        <f t="shared" si="14"/>
        <v>2.3026315789473683E-2</v>
      </c>
      <c r="F64" s="114">
        <f t="shared" si="14"/>
        <v>3.6016949152542374E-2</v>
      </c>
      <c r="G64" s="114">
        <f t="shared" si="14"/>
        <v>1.9607843137254902E-2</v>
      </c>
      <c r="H64" s="114">
        <f t="shared" si="13"/>
        <v>3.1898734177215192E-2</v>
      </c>
      <c r="I64" s="115">
        <f t="shared" si="13"/>
        <v>1.9823788546255508E-2</v>
      </c>
    </row>
    <row r="65" spans="1:15" ht="13.5" thickBot="1" x14ac:dyDescent="0.25">
      <c r="A65" s="28" t="s">
        <v>26</v>
      </c>
      <c r="B65" s="24"/>
      <c r="C65" s="25"/>
      <c r="D65" s="116">
        <f t="shared" ref="D65:I65" si="15">D45/D55</f>
        <v>0.12523683549354891</v>
      </c>
      <c r="E65" s="116">
        <f t="shared" si="15"/>
        <v>0.29771685966709843</v>
      </c>
      <c r="F65" s="116">
        <f t="shared" si="15"/>
        <v>0.71664774925017283</v>
      </c>
      <c r="G65" s="116">
        <f t="shared" si="15"/>
        <v>0.93329254000684492</v>
      </c>
      <c r="H65" s="116">
        <f t="shared" si="15"/>
        <v>0.7525568105719006</v>
      </c>
      <c r="I65" s="117">
        <f t="shared" si="15"/>
        <v>0.40930774176070767</v>
      </c>
    </row>
    <row r="66" spans="1:15" x14ac:dyDescent="0.2">
      <c r="A66" s="51"/>
      <c r="D66" s="121"/>
      <c r="E66" s="121"/>
      <c r="F66" s="121"/>
      <c r="G66" s="121"/>
      <c r="H66" s="121"/>
      <c r="I66" s="121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8" t="s">
        <v>21</v>
      </c>
      <c r="E69" s="118" t="s">
        <v>22</v>
      </c>
      <c r="F69" s="118" t="s">
        <v>23</v>
      </c>
      <c r="G69" s="122" t="s">
        <v>24</v>
      </c>
      <c r="H69" s="118" t="s">
        <v>25</v>
      </c>
      <c r="I69" s="119" t="s">
        <v>26</v>
      </c>
    </row>
    <row r="70" spans="1:15" x14ac:dyDescent="0.2">
      <c r="A70" s="22" t="s">
        <v>12</v>
      </c>
      <c r="B70" s="1"/>
      <c r="C70" s="1"/>
      <c r="D70" s="90">
        <v>41</v>
      </c>
      <c r="E70" s="90">
        <v>42</v>
      </c>
      <c r="F70" s="90">
        <v>39</v>
      </c>
      <c r="G70" s="90">
        <v>15</v>
      </c>
      <c r="H70" s="71">
        <f>SUM(E70:G70)</f>
        <v>96</v>
      </c>
      <c r="I70" s="65">
        <f>SUM(D70:G70)</f>
        <v>137</v>
      </c>
    </row>
    <row r="71" spans="1:15" s="46" customFormat="1" x14ac:dyDescent="0.2">
      <c r="A71" s="27" t="s">
        <v>30</v>
      </c>
      <c r="B71" s="45"/>
      <c r="C71" s="45"/>
      <c r="D71" s="106">
        <v>60</v>
      </c>
      <c r="E71" s="106">
        <v>63</v>
      </c>
      <c r="F71" s="106">
        <v>52</v>
      </c>
      <c r="G71" s="106">
        <v>18</v>
      </c>
      <c r="H71" s="71">
        <f t="shared" ref="H71:H74" si="16">SUM(E71:G71)</f>
        <v>133</v>
      </c>
      <c r="I71" s="65">
        <f t="shared" ref="I71:I74" si="17">SUM(D71:G71)</f>
        <v>193</v>
      </c>
      <c r="K71" s="75"/>
      <c r="L71" s="75"/>
      <c r="M71" s="75"/>
      <c r="N71" s="75"/>
      <c r="O71" s="75"/>
    </row>
    <row r="72" spans="1:15" x14ac:dyDescent="0.2">
      <c r="A72" s="27" t="s">
        <v>64</v>
      </c>
      <c r="B72" s="1"/>
      <c r="C72" s="1"/>
      <c r="D72" s="90">
        <v>48</v>
      </c>
      <c r="E72" s="90">
        <v>48</v>
      </c>
      <c r="F72" s="90">
        <v>43</v>
      </c>
      <c r="G72" s="90">
        <v>0</v>
      </c>
      <c r="H72" s="71">
        <f t="shared" si="16"/>
        <v>91</v>
      </c>
      <c r="I72" s="65">
        <f t="shared" si="17"/>
        <v>139</v>
      </c>
    </row>
    <row r="73" spans="1:15" x14ac:dyDescent="0.2">
      <c r="A73" s="27" t="s">
        <v>28</v>
      </c>
      <c r="B73" s="1"/>
      <c r="C73" s="1"/>
      <c r="D73" s="90">
        <v>58</v>
      </c>
      <c r="E73" s="90">
        <v>60</v>
      </c>
      <c r="F73" s="90">
        <v>58</v>
      </c>
      <c r="G73" s="90">
        <v>23</v>
      </c>
      <c r="H73" s="71">
        <f t="shared" si="16"/>
        <v>141</v>
      </c>
      <c r="I73" s="65">
        <f t="shared" si="17"/>
        <v>199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3">
        <f>SUM(D70:D74)</f>
        <v>214</v>
      </c>
      <c r="E75" s="123">
        <f t="shared" ref="E75:I75" si="18">SUM(E70:E74)</f>
        <v>216</v>
      </c>
      <c r="F75" s="123">
        <f t="shared" si="18"/>
        <v>195</v>
      </c>
      <c r="G75" s="123">
        <f t="shared" si="18"/>
        <v>57</v>
      </c>
      <c r="H75" s="123">
        <f t="shared" si="18"/>
        <v>468</v>
      </c>
      <c r="I75" s="124">
        <f t="shared" si="18"/>
        <v>682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4">
        <v>211</v>
      </c>
      <c r="E84" s="60">
        <v>13</v>
      </c>
      <c r="F84" s="60">
        <v>13</v>
      </c>
      <c r="G84" s="60">
        <v>0</v>
      </c>
      <c r="H84" s="84">
        <f>SUM(E84:G84)</f>
        <v>26</v>
      </c>
      <c r="I84" s="58">
        <f>D84+E84+F84+G84</f>
        <v>237</v>
      </c>
      <c r="J84" s="80"/>
    </row>
    <row r="85" spans="1:16" x14ac:dyDescent="0.2">
      <c r="A85" s="22" t="s">
        <v>14</v>
      </c>
      <c r="B85" s="1"/>
      <c r="C85" s="1"/>
      <c r="D85" s="84">
        <v>165</v>
      </c>
      <c r="E85" s="60">
        <v>27</v>
      </c>
      <c r="F85" s="60">
        <v>37</v>
      </c>
      <c r="G85" s="60">
        <v>1</v>
      </c>
      <c r="H85" s="84">
        <f t="shared" ref="H85:H93" si="19">SUM(E85:G85)</f>
        <v>65</v>
      </c>
      <c r="I85" s="58">
        <f t="shared" ref="I85:I93" si="20">D85+E85+F85+G85</f>
        <v>230</v>
      </c>
      <c r="K85" s="81"/>
    </row>
    <row r="86" spans="1:16" s="46" customFormat="1" x14ac:dyDescent="0.2">
      <c r="A86" s="22" t="s">
        <v>39</v>
      </c>
      <c r="B86" s="45"/>
      <c r="C86" s="45"/>
      <c r="D86" s="85">
        <v>4330</v>
      </c>
      <c r="E86" s="86">
        <v>352</v>
      </c>
      <c r="F86" s="85">
        <v>237</v>
      </c>
      <c r="G86" s="87">
        <v>10</v>
      </c>
      <c r="H86" s="84">
        <f t="shared" si="19"/>
        <v>599</v>
      </c>
      <c r="I86" s="58">
        <f t="shared" si="20"/>
        <v>4929</v>
      </c>
      <c r="K86" s="125"/>
      <c r="L86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5">
        <v>2434</v>
      </c>
      <c r="E87" s="86">
        <v>535</v>
      </c>
      <c r="F87" s="85">
        <v>218</v>
      </c>
      <c r="G87" s="87">
        <v>14</v>
      </c>
      <c r="H87" s="84">
        <f t="shared" si="19"/>
        <v>767</v>
      </c>
      <c r="I87" s="58">
        <f t="shared" si="20"/>
        <v>3201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5">
        <v>304</v>
      </c>
      <c r="E88" s="86">
        <v>29</v>
      </c>
      <c r="F88" s="85">
        <v>13</v>
      </c>
      <c r="G88" s="87">
        <v>0</v>
      </c>
      <c r="H88" s="84">
        <f t="shared" si="19"/>
        <v>42</v>
      </c>
      <c r="I88" s="58">
        <f t="shared" si="20"/>
        <v>346</v>
      </c>
    </row>
    <row r="89" spans="1:16" x14ac:dyDescent="0.2">
      <c r="A89" s="22" t="s">
        <v>66</v>
      </c>
      <c r="B89" s="1"/>
      <c r="C89" s="1"/>
      <c r="D89" s="85">
        <v>426</v>
      </c>
      <c r="E89" s="86">
        <v>97</v>
      </c>
      <c r="F89" s="85">
        <v>68</v>
      </c>
      <c r="G89" s="87">
        <v>0</v>
      </c>
      <c r="H89" s="84">
        <f t="shared" si="19"/>
        <v>165</v>
      </c>
      <c r="I89" s="58">
        <f t="shared" si="20"/>
        <v>591</v>
      </c>
    </row>
    <row r="90" spans="1:16" x14ac:dyDescent="0.2">
      <c r="A90" s="22" t="s">
        <v>41</v>
      </c>
      <c r="B90" s="1"/>
      <c r="C90" s="1"/>
      <c r="D90" s="84">
        <v>1191</v>
      </c>
      <c r="E90" s="84">
        <v>66</v>
      </c>
      <c r="F90" s="84">
        <v>40</v>
      </c>
      <c r="G90" s="84">
        <v>1</v>
      </c>
      <c r="H90" s="84">
        <f t="shared" si="19"/>
        <v>107</v>
      </c>
      <c r="I90" s="58">
        <f t="shared" si="20"/>
        <v>1298</v>
      </c>
    </row>
    <row r="91" spans="1:16" x14ac:dyDescent="0.2">
      <c r="A91" s="22" t="s">
        <v>42</v>
      </c>
      <c r="B91" s="1"/>
      <c r="C91" s="1"/>
      <c r="D91" s="84">
        <v>895</v>
      </c>
      <c r="E91" s="84">
        <v>113</v>
      </c>
      <c r="F91" s="84">
        <v>124</v>
      </c>
      <c r="G91" s="84">
        <v>9</v>
      </c>
      <c r="H91" s="84">
        <f t="shared" si="19"/>
        <v>246</v>
      </c>
      <c r="I91" s="58">
        <f t="shared" si="20"/>
        <v>1141</v>
      </c>
    </row>
    <row r="92" spans="1:16" x14ac:dyDescent="0.2">
      <c r="A92" s="22" t="s">
        <v>75</v>
      </c>
      <c r="B92" s="1"/>
      <c r="C92" s="1"/>
      <c r="D92" s="88">
        <v>49</v>
      </c>
      <c r="E92" s="88">
        <v>1</v>
      </c>
      <c r="F92" s="88">
        <v>1</v>
      </c>
      <c r="G92" s="88">
        <v>0</v>
      </c>
      <c r="H92" s="84">
        <f t="shared" si="19"/>
        <v>2</v>
      </c>
      <c r="I92" s="58">
        <f t="shared" si="20"/>
        <v>51</v>
      </c>
    </row>
    <row r="93" spans="1:16" x14ac:dyDescent="0.2">
      <c r="A93" s="22" t="s">
        <v>76</v>
      </c>
      <c r="B93" s="1"/>
      <c r="C93" s="2"/>
      <c r="D93" s="88">
        <v>25</v>
      </c>
      <c r="E93" s="88">
        <v>0</v>
      </c>
      <c r="F93" s="88">
        <v>0</v>
      </c>
      <c r="G93" s="88">
        <v>0</v>
      </c>
      <c r="H93" s="84">
        <f t="shared" si="19"/>
        <v>0</v>
      </c>
      <c r="I93" s="58">
        <f t="shared" si="20"/>
        <v>25</v>
      </c>
    </row>
    <row r="94" spans="1:16" x14ac:dyDescent="0.2">
      <c r="A94" s="36" t="s">
        <v>43</v>
      </c>
      <c r="B94" s="12"/>
      <c r="C94" s="13"/>
      <c r="D94" s="16">
        <f>D84+D86+D88+D90+D92</f>
        <v>6085</v>
      </c>
      <c r="E94" s="16">
        <f t="shared" ref="E94:H94" si="21">E84+E86+E88+E90+E92</f>
        <v>461</v>
      </c>
      <c r="F94" s="16">
        <f t="shared" si="21"/>
        <v>304</v>
      </c>
      <c r="G94" s="16">
        <f t="shared" si="21"/>
        <v>11</v>
      </c>
      <c r="H94" s="16">
        <f t="shared" si="21"/>
        <v>776</v>
      </c>
      <c r="I94" s="16">
        <f>SUM(D94:H94)</f>
        <v>7637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3945</v>
      </c>
      <c r="E95" s="39">
        <f t="shared" ref="E95:H95" si="22">E85+E87+E89+E91+E93</f>
        <v>772</v>
      </c>
      <c r="F95" s="39">
        <f t="shared" si="22"/>
        <v>447</v>
      </c>
      <c r="G95" s="39">
        <f t="shared" si="22"/>
        <v>24</v>
      </c>
      <c r="H95" s="39">
        <f t="shared" si="22"/>
        <v>1243</v>
      </c>
      <c r="I95" s="44">
        <f>+SUM(D95:G95)</f>
        <v>5188</v>
      </c>
    </row>
    <row r="96" spans="1:16" x14ac:dyDescent="0.2">
      <c r="A96" s="53"/>
      <c r="I96" s="62"/>
    </row>
    <row r="97" spans="1:15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5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5" x14ac:dyDescent="0.2">
      <c r="A99" s="53"/>
      <c r="C99" t="s">
        <v>46</v>
      </c>
      <c r="I99" s="62"/>
    </row>
    <row r="100" spans="1:15" ht="12.75" customHeight="1" x14ac:dyDescent="0.2">
      <c r="A100" s="130" t="s">
        <v>47</v>
      </c>
      <c r="B100" s="131"/>
      <c r="C100" s="131"/>
      <c r="D100" s="131"/>
      <c r="E100" s="131"/>
      <c r="F100" s="131"/>
      <c r="G100" s="131"/>
      <c r="H100" s="131"/>
      <c r="I100" s="132"/>
    </row>
    <row r="101" spans="1:15" x14ac:dyDescent="0.2">
      <c r="A101" s="53"/>
      <c r="F101" s="56"/>
      <c r="I101" s="62"/>
    </row>
    <row r="102" spans="1:15" x14ac:dyDescent="0.2">
      <c r="A102" s="53"/>
      <c r="G102" s="89" t="s">
        <v>2</v>
      </c>
      <c r="H102" s="60" t="s">
        <v>3</v>
      </c>
      <c r="I102" s="65" t="s">
        <v>26</v>
      </c>
    </row>
    <row r="103" spans="1:15" x14ac:dyDescent="0.2">
      <c r="A103" s="50" t="s">
        <v>48</v>
      </c>
      <c r="B103" s="1"/>
      <c r="C103" s="1"/>
      <c r="D103" s="66"/>
      <c r="E103" s="66"/>
      <c r="F103" s="90"/>
      <c r="G103" s="127">
        <v>11677</v>
      </c>
      <c r="H103" s="92">
        <v>7503</v>
      </c>
      <c r="I103" s="58">
        <f>SUM(G103:H103)</f>
        <v>19180</v>
      </c>
      <c r="K103" s="81"/>
      <c r="L103" s="81"/>
    </row>
    <row r="104" spans="1:15" x14ac:dyDescent="0.2">
      <c r="A104" s="50" t="s">
        <v>0</v>
      </c>
      <c r="B104" s="1"/>
      <c r="C104" s="1"/>
      <c r="D104" s="66"/>
      <c r="E104" s="66"/>
      <c r="F104" s="90"/>
      <c r="G104" s="127">
        <v>57944</v>
      </c>
      <c r="H104" s="92">
        <v>52747</v>
      </c>
      <c r="I104" s="58">
        <f>SUM(G104:H104)</f>
        <v>110691</v>
      </c>
      <c r="K104" s="81"/>
      <c r="L104" s="81"/>
    </row>
    <row r="105" spans="1:15" x14ac:dyDescent="0.2">
      <c r="A105" s="50" t="s">
        <v>1</v>
      </c>
      <c r="B105" s="1"/>
      <c r="C105" s="1"/>
      <c r="D105" s="66"/>
      <c r="E105" s="66"/>
      <c r="F105" s="90"/>
      <c r="G105" s="93">
        <f>G103/G104</f>
        <v>0.20152215932624604</v>
      </c>
      <c r="H105" s="94">
        <f>H103/H104</f>
        <v>0.14224505659089617</v>
      </c>
      <c r="I105" s="67">
        <f>I103/I104</f>
        <v>0.17327515335483462</v>
      </c>
    </row>
    <row r="106" spans="1:15" x14ac:dyDescent="0.2">
      <c r="A106" s="53"/>
      <c r="I106" s="62"/>
      <c r="L106" s="46"/>
    </row>
    <row r="107" spans="1:15" x14ac:dyDescent="0.2">
      <c r="A107" s="50" t="s">
        <v>4</v>
      </c>
      <c r="B107" s="1"/>
      <c r="C107" s="1"/>
      <c r="D107" s="66"/>
      <c r="E107" s="66"/>
      <c r="F107" s="90"/>
      <c r="G107" s="95">
        <v>42.27</v>
      </c>
      <c r="H107" s="96">
        <v>32207.599999999999</v>
      </c>
      <c r="I107" s="68">
        <f>SUM(G107:H107)</f>
        <v>32249.87</v>
      </c>
      <c r="L107" s="126"/>
    </row>
    <row r="108" spans="1:15" x14ac:dyDescent="0.2">
      <c r="A108" s="50" t="s">
        <v>5</v>
      </c>
      <c r="B108" s="1"/>
      <c r="C108" s="1"/>
      <c r="D108" s="66"/>
      <c r="E108" s="66"/>
      <c r="F108" s="90"/>
      <c r="G108" s="95">
        <v>213.11</v>
      </c>
      <c r="H108" s="96">
        <v>234189.8</v>
      </c>
      <c r="I108" s="68">
        <f>SUM(G108:H108)</f>
        <v>234402.90999999997</v>
      </c>
    </row>
    <row r="109" spans="1:15" ht="13.5" thickBot="1" x14ac:dyDescent="0.25">
      <c r="A109" s="55" t="s">
        <v>6</v>
      </c>
      <c r="B109" s="40"/>
      <c r="C109" s="40"/>
      <c r="D109" s="69"/>
      <c r="E109" s="69"/>
      <c r="F109" s="97"/>
      <c r="G109" s="98">
        <f>G107/G108</f>
        <v>0.19834827084604195</v>
      </c>
      <c r="H109" s="99">
        <f>H107/H108</f>
        <v>0.1375277659402758</v>
      </c>
      <c r="I109" s="70">
        <f>I107/I108</f>
        <v>0.13758306157547276</v>
      </c>
      <c r="L109" s="126"/>
    </row>
    <row r="110" spans="1:15" x14ac:dyDescent="0.2">
      <c r="F110" s="56" t="s">
        <v>7</v>
      </c>
    </row>
    <row r="111" spans="1:15" ht="13.5" thickBot="1" x14ac:dyDescent="0.25">
      <c r="O111" s="81"/>
    </row>
    <row r="112" spans="1:15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  <c r="O112" s="81"/>
    </row>
    <row r="113" spans="1:10" x14ac:dyDescent="0.2">
      <c r="A113" s="133" t="s">
        <v>53</v>
      </c>
      <c r="B113" s="134"/>
      <c r="C113" s="134"/>
      <c r="D113" s="134"/>
      <c r="E113" s="134"/>
      <c r="F113" s="134"/>
      <c r="G113" s="134"/>
      <c r="H113" s="134"/>
      <c r="I113" s="135"/>
    </row>
    <row r="114" spans="1:10" x14ac:dyDescent="0.2">
      <c r="A114" s="133" t="s">
        <v>54</v>
      </c>
      <c r="B114" s="134"/>
      <c r="C114" s="134"/>
      <c r="D114" s="134"/>
      <c r="E114" s="134"/>
      <c r="F114" s="134"/>
      <c r="G114" s="134"/>
      <c r="H114" s="134"/>
      <c r="I114" s="135"/>
    </row>
    <row r="115" spans="1:10" x14ac:dyDescent="0.2">
      <c r="A115" s="53"/>
      <c r="I115" s="62"/>
    </row>
    <row r="116" spans="1:10" x14ac:dyDescent="0.2">
      <c r="A116" s="53"/>
      <c r="E116" s="83" t="s">
        <v>15</v>
      </c>
      <c r="F116" s="83" t="s">
        <v>2</v>
      </c>
      <c r="G116" s="83" t="s">
        <v>67</v>
      </c>
      <c r="H116" s="83" t="s">
        <v>3</v>
      </c>
      <c r="I116" s="77" t="s">
        <v>77</v>
      </c>
      <c r="J116" s="41" t="s">
        <v>26</v>
      </c>
    </row>
    <row r="117" spans="1:10" x14ac:dyDescent="0.2">
      <c r="A117" s="22" t="s">
        <v>55</v>
      </c>
      <c r="B117" s="1"/>
      <c r="C117" s="1"/>
      <c r="D117" s="71"/>
      <c r="E117" s="60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0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0" x14ac:dyDescent="0.2">
      <c r="A119" s="22" t="s">
        <v>57</v>
      </c>
      <c r="B119" s="1"/>
      <c r="C119" s="1"/>
      <c r="D119" s="71"/>
      <c r="E119" s="72">
        <v>13</v>
      </c>
      <c r="F119" s="72">
        <v>40</v>
      </c>
      <c r="G119" s="72">
        <v>1</v>
      </c>
      <c r="H119" s="72">
        <v>94</v>
      </c>
      <c r="I119" s="100">
        <v>10</v>
      </c>
      <c r="J119" s="73">
        <f>SUM(E119:I119)</f>
        <v>158</v>
      </c>
    </row>
    <row r="120" spans="1:10" ht="13.5" thickBot="1" x14ac:dyDescent="0.25">
      <c r="A120" s="42" t="s">
        <v>58</v>
      </c>
      <c r="B120" s="40"/>
      <c r="C120" s="40"/>
      <c r="D120" s="74"/>
      <c r="E120" s="101">
        <v>14.5</v>
      </c>
      <c r="F120" s="101">
        <v>38.24</v>
      </c>
      <c r="G120" s="101">
        <v>0.2</v>
      </c>
      <c r="H120" s="101">
        <v>50.7</v>
      </c>
      <c r="I120" s="102">
        <v>25.6</v>
      </c>
      <c r="J120" s="103">
        <f>SUM(E120:I120)</f>
        <v>129.24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48" t="s">
        <v>60</v>
      </c>
    </row>
    <row r="125" spans="1:10" x14ac:dyDescent="0.2">
      <c r="A125" s="3" t="s">
        <v>8</v>
      </c>
    </row>
    <row r="126" spans="1:10" x14ac:dyDescent="0.2">
      <c r="A126" s="48" t="s">
        <v>49</v>
      </c>
    </row>
    <row r="128" spans="1:10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9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2024-07-30T18:52:37Z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