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autoCompressPictures="0" defaultThemeVersion="124226"/>
  <xr:revisionPtr revIDLastSave="0" documentId="13_ncr:1_{ACB2F4E3-6F24-4522-9116-19F1559BF50D}" xr6:coauthVersionLast="47" xr6:coauthVersionMax="47" xr10:uidLastSave="{00000000-0000-0000-0000-000000000000}"/>
  <bookViews>
    <workbookView xWindow="750" yWindow="5160" windowWidth="20730" windowHeight="11895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H85" i="1"/>
  <c r="D15" i="1"/>
  <c r="E15" i="1"/>
  <c r="F15" i="1"/>
  <c r="G15" i="1"/>
  <c r="H20" i="1"/>
  <c r="H10" i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<sst xmlns="http://schemas.openxmlformats.org/spreadsheetml/2006/main" count="173" uniqueCount="84">
  <si>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</si>
  <si>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</si>
  <si>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</si>
  <si>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</si>
  <si>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</si>
  <si>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</si>
  <si>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</si>
  <si>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</si>
  <si>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</si>
  <si>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</si>
  <si>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</si>
  <si>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</si>
  <si>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</si>
  <si>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</si>
  <si>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</si>
  <si>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</si>
  <si>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</si>
  <si>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</si>
  <si>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</si>
  <si>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</si>
  <si>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</si>
  <si>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</si>
  <si>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</si>
  <si>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</si>
  <si>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</si>
  <si>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</si>
  <si>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</si>
  <si>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</si>
  <si>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</si>
  <si>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</si>
  <si>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</si>
  <si>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</si>
  <si>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</si>
  <si>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</si>
  <si>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</si>
  <si>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</si>
  <si>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</si>
  <si>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</si>
  <si>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</si>
  <si>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</si>
  <si>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</si>
  <si>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</si>
  <si>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</si>
  <si>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</si>
  <si>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</si>
  <si>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</si>
  <si>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</si>
  <si>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</si>
  <si>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</si>
  <si>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</si>
  <si>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</si>
  <si>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</si>
  <si>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</si>
  <si>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</si>
  <si>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</si>
  <si>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</si>
  <si>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</si>
  <si>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</si>
  <si>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</si>
  <si>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</si>
  <si>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</si>
  <si>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</si>
  <si>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</si>
  <si>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</si>
  <si>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</si>
  <si>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</si>
  <si>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</si>
  <si>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</si>
  <si>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</si>
  <si>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</si>
  <si>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</si>
  <si>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</si>
  <si>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</si>
  <si>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</si>
  <si>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</si>
  <si>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</si>
  <si>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</si>
  <si>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</si>
  <si>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</si>
  <si>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</si>
  <si>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</si>
  <si>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</si>
  <si>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</si>
  <si>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February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</si>
</sst>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0" fontId="14" fillId="0" borderId="0" xfId="0" applyFont="1"/>
    <xf numFmtId="3" fontId="0" fillId="0" borderId="0" xfId="0" applyNumberFormat="1"/>
    <xf numFmtId="3" fontId="10" fillId="0" borderId="0" xfId="0" applyNumberFormat="1" applyFont="1"/>
    <xf numFmtId="1" fontId="7" fillId="0" borderId="16" xfId="0" applyNumberFormat="1" applyFont="1" applyBorder="1"/>
    <xf numFmtId="0" fontId="10" fillId="0" borderId="6" xfId="0" applyFont="1" applyBorder="1"/>
    <xf numFmtId="0" fontId="3" fillId="0" borderId="1" xfId="0" applyFont="1" applyBorder="1" applyAlignment="1">
      <alignment horizontal="center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7"/>
  <sheetViews>
    <sheetView tabSelected="1" topLeftCell="A80" zoomScaleNormal="100" workbookViewId="0">
      <selection activeCell="M96" sqref="M96"/>
    </sheetView>
  </sheetViews>
  <sheetFormatPr defaultColWidth="8.85546875" defaultRowHeight="12.75" x14ac:dyDescent="0.2"/>
  <cols>
    <col min="1" max="1" width="8.85546875" style="63"/>
    <col min="3" max="3" width="15.28515625" customWidth="1"/>
    <col min="4" max="4" width="11.85546875" style="63" customWidth="1"/>
    <col min="5" max="5" width="11.42578125" style="63" customWidth="1"/>
    <col min="6" max="7" width="12.42578125" style="63" customWidth="1"/>
    <col min="8" max="9" width="13.28515625" style="63" customWidth="1"/>
  </cols>
  <sheetData>
    <row r="1" spans="1:13" x14ac:dyDescent="0.2">
      <c r="K1" s="117"/>
    </row>
    <row r="2" spans="1:13" x14ac:dyDescent="0.2">
      <c r="F2" s="4" t="s">
        <v>16</v>
      </c>
      <c r="J2" s="137"/>
      <c r="K2" s="137"/>
      <c r="L2" s="137"/>
    </row>
    <row r="3" spans="1:13" x14ac:dyDescent="0.2">
      <c r="F3" s="4" t="s">
        <v>17</v>
      </c>
      <c r="I3" s="138"/>
      <c r="K3" s="137"/>
    </row>
    <row r="4" spans="1:13" x14ac:dyDescent="0.2">
      <c r="F4" s="4" t="s">
        <v>83</v>
      </c>
      <c r="H4" s="117"/>
      <c r="I4" s="138"/>
      <c r="J4" s="137"/>
      <c r="K4" s="137"/>
    </row>
    <row r="5" spans="1:13" x14ac:dyDescent="0.2">
      <c r="F5" s="118"/>
      <c r="H5" s="117"/>
      <c r="I5" s="117"/>
      <c r="J5" s="117"/>
    </row>
    <row r="6" spans="1:13" x14ac:dyDescent="0.2">
      <c r="E6" s="71"/>
      <c r="F6" s="71" t="s">
        <v>18</v>
      </c>
    </row>
    <row r="7" spans="1:13" ht="13.5" thickBot="1" x14ac:dyDescent="0.25"/>
    <row r="8" spans="1:13" x14ac:dyDescent="0.2">
      <c r="A8" s="64"/>
      <c r="B8" s="20"/>
      <c r="C8" s="20"/>
      <c r="D8" s="21"/>
      <c r="E8" s="21"/>
      <c r="F8" s="22" t="s">
        <v>19</v>
      </c>
      <c r="G8" s="21"/>
      <c r="H8" s="21"/>
      <c r="I8" s="72"/>
    </row>
    <row r="9" spans="1:13" x14ac:dyDescent="0.2">
      <c r="A9" s="23" t="s">
        <v>20</v>
      </c>
      <c r="B9" s="9"/>
      <c r="C9" s="10"/>
      <c r="D9" s="11" t="s">
        <v>21</v>
      </c>
      <c r="E9" s="11" t="s">
        <v>22</v>
      </c>
      <c r="F9" s="11" t="s">
        <v>23</v>
      </c>
      <c r="G9" s="11" t="s">
        <v>24</v>
      </c>
      <c r="H9" s="11" t="s">
        <v>25</v>
      </c>
      <c r="I9" s="24" t="s">
        <v>26</v>
      </c>
    </row>
    <row r="10" spans="1:13" x14ac:dyDescent="0.2">
      <c r="A10" s="25" t="s">
        <v>12</v>
      </c>
      <c r="B10" s="1"/>
      <c r="C10" s="128"/>
      <c r="D10" s="112">
        <v>16392</v>
      </c>
      <c r="E10" s="112">
        <v>8184</v>
      </c>
      <c r="F10" s="112">
        <v>3769</v>
      </c>
      <c r="G10" s="112">
        <v>98</v>
      </c>
      <c r="H10" s="73">
        <f>SUM(E10:G10)</f>
        <v>12051</v>
      </c>
      <c r="I10" s="74">
        <f>SUM(D10:G10)</f>
        <v>28443</v>
      </c>
    </row>
    <row r="11" spans="1:13" s="55" customFormat="1" x14ac:dyDescent="0.2">
      <c r="A11" s="25" t="s">
        <v>27</v>
      </c>
      <c r="B11" s="54"/>
      <c r="C11" s="54"/>
      <c r="D11" s="75">
        <v>195191</v>
      </c>
      <c r="E11" s="75">
        <v>32990</v>
      </c>
      <c r="F11" s="75">
        <v>15388</v>
      </c>
      <c r="G11" s="76">
        <v>487</v>
      </c>
      <c r="H11" s="73">
        <f>SUM(E11:G11)</f>
        <v>48865</v>
      </c>
      <c r="I11" s="74">
        <f>SUM(D11:G11)</f>
        <v>244056</v>
      </c>
    </row>
    <row r="12" spans="1:13" x14ac:dyDescent="0.2">
      <c r="A12" s="25" t="s">
        <v>64</v>
      </c>
      <c r="B12" s="1"/>
      <c r="C12" s="1"/>
      <c r="D12" s="112">
        <v>14728</v>
      </c>
      <c r="E12" s="112">
        <v>8124</v>
      </c>
      <c r="F12" s="112">
        <v>3325</v>
      </c>
      <c r="G12" s="112">
        <v>67</v>
      </c>
      <c r="H12" s="73">
        <f>SUM(E12:G12)</f>
        <v>11516</v>
      </c>
      <c r="I12" s="74">
        <f>SUM(D12:G12)</f>
        <v>26244</v>
      </c>
    </row>
    <row r="13" spans="1:13" ht="15.75" x14ac:dyDescent="0.25">
      <c r="A13" s="25" t="s">
        <v>28</v>
      </c>
      <c r="B13" s="1"/>
      <c r="C13" s="1"/>
      <c r="D13" s="112">
        <v>70890</v>
      </c>
      <c r="E13" s="112">
        <v>9422</v>
      </c>
      <c r="F13" s="112">
        <v>9681</v>
      </c>
      <c r="G13" s="112">
        <v>434</v>
      </c>
      <c r="H13" s="112">
        <f>SUM(E13:G13)</f>
        <v>19537</v>
      </c>
      <c r="I13" s="74">
        <f>SUM(D13:G13)</f>
        <v>90427</v>
      </c>
      <c r="K13" s="137"/>
      <c r="L13" s="119"/>
    </row>
    <row r="14" spans="1:13" x14ac:dyDescent="0.2">
      <c r="A14" s="25" t="s">
        <v>74</v>
      </c>
      <c r="B14" s="1"/>
      <c r="C14" s="2"/>
      <c r="D14" s="112">
        <v>2493</v>
      </c>
      <c r="E14" s="112">
        <v>241</v>
      </c>
      <c r="F14" s="112">
        <v>108</v>
      </c>
      <c r="G14" s="112">
        <v>1</v>
      </c>
      <c r="H14" s="73">
        <f>SUM(E14:G14)</f>
        <v>350</v>
      </c>
      <c r="I14" s="74">
        <f>SUM(D14:G14)</f>
        <v>2843</v>
      </c>
    </row>
    <row r="15" spans="1:13" ht="13.5" thickBot="1" x14ac:dyDescent="0.25">
      <c r="A15" s="26" t="s">
        <v>26</v>
      </c>
      <c r="B15" s="27"/>
      <c r="C15" s="28"/>
      <c r="D15" s="113">
        <f>SUM(D10:D14)</f>
        <v>299694</v>
      </c>
      <c r="E15" s="113">
        <f>SUM(E10:E14)</f>
        <v>58961</v>
      </c>
      <c r="F15" s="113">
        <f>SUM(F10:F14)</f>
        <v>32271</v>
      </c>
      <c r="G15" s="113">
        <f>SUM(G10:G14)</f>
        <v>1087</v>
      </c>
      <c r="H15" s="29">
        <f t="shared" ref="H15:I15" si="0">SUM(H10:H14)</f>
        <v>92319</v>
      </c>
      <c r="I15" s="30">
        <f t="shared" si="0"/>
        <v>392013</v>
      </c>
    </row>
    <row r="16" spans="1:13" x14ac:dyDescent="0.2">
      <c r="D16" s="82"/>
      <c r="E16" s="82"/>
      <c r="F16" s="82"/>
      <c r="G16" s="82"/>
      <c r="K16" s="137"/>
      <c r="L16" s="137"/>
      <c r="M16" s="137"/>
    </row>
    <row r="17" spans="1:10" ht="13.5" thickBot="1" x14ac:dyDescent="0.25">
      <c r="D17" s="82"/>
      <c r="E17" s="82"/>
      <c r="F17" s="82"/>
      <c r="G17" s="82"/>
    </row>
    <row r="18" spans="1:10" x14ac:dyDescent="0.2">
      <c r="A18" s="64"/>
      <c r="B18" s="20"/>
      <c r="C18" s="20"/>
      <c r="D18" s="114"/>
      <c r="E18" s="114"/>
      <c r="F18" s="115" t="s">
        <v>29</v>
      </c>
      <c r="G18" s="114"/>
      <c r="H18" s="78"/>
      <c r="I18" s="72"/>
    </row>
    <row r="19" spans="1:10" x14ac:dyDescent="0.2">
      <c r="A19" s="23" t="s">
        <v>20</v>
      </c>
      <c r="B19" s="9"/>
      <c r="C19" s="10"/>
      <c r="D19" s="116" t="s">
        <v>21</v>
      </c>
      <c r="E19" s="116" t="s">
        <v>22</v>
      </c>
      <c r="F19" s="116" t="s">
        <v>23</v>
      </c>
      <c r="G19" s="116" t="s">
        <v>24</v>
      </c>
      <c r="H19" s="11" t="s">
        <v>25</v>
      </c>
      <c r="I19" s="24" t="s">
        <v>26</v>
      </c>
    </row>
    <row r="20" spans="1:10" x14ac:dyDescent="0.2">
      <c r="A20" s="25" t="s">
        <v>12</v>
      </c>
      <c r="B20" s="1"/>
      <c r="C20" s="1"/>
      <c r="D20" s="73">
        <v>255337</v>
      </c>
      <c r="E20" s="73">
        <v>31144</v>
      </c>
      <c r="F20" s="73">
        <v>6361</v>
      </c>
      <c r="G20" s="73">
        <v>107</v>
      </c>
      <c r="H20" s="73">
        <f>SUM(E20:G20)</f>
        <v>37612</v>
      </c>
      <c r="I20" s="74">
        <f>SUM(D20:G20)</f>
        <v>292949</v>
      </c>
    </row>
    <row r="21" spans="1:10" s="55" customFormat="1" x14ac:dyDescent="0.2">
      <c r="A21" s="25" t="s">
        <v>30</v>
      </c>
      <c r="B21" s="54"/>
      <c r="C21" s="54"/>
      <c r="D21" s="127">
        <v>1212650</v>
      </c>
      <c r="E21" s="75">
        <v>107572</v>
      </c>
      <c r="F21" s="75">
        <v>25140</v>
      </c>
      <c r="G21" s="75">
        <v>524</v>
      </c>
      <c r="H21" s="73">
        <f>SUM(E21:G21)</f>
        <v>133236</v>
      </c>
      <c r="I21" s="74">
        <f>SUM(D21:G21)</f>
        <v>1345886</v>
      </c>
    </row>
    <row r="22" spans="1:10" x14ac:dyDescent="0.2">
      <c r="A22" s="25" t="s">
        <v>64</v>
      </c>
      <c r="B22" s="1"/>
      <c r="C22" s="1"/>
      <c r="D22" s="112">
        <v>185509</v>
      </c>
      <c r="E22" s="112">
        <v>27244</v>
      </c>
      <c r="F22" s="112">
        <v>6495</v>
      </c>
      <c r="G22" s="112">
        <v>68</v>
      </c>
      <c r="H22" s="73">
        <f>SUM(E22:G22)</f>
        <v>33807</v>
      </c>
      <c r="I22" s="74">
        <f>SUM(D22:G22)</f>
        <v>219316</v>
      </c>
    </row>
    <row r="23" spans="1:10" x14ac:dyDescent="0.2">
      <c r="A23" s="25" t="s">
        <v>28</v>
      </c>
      <c r="B23" s="1"/>
      <c r="C23" s="1"/>
      <c r="D23" s="112">
        <v>550646</v>
      </c>
      <c r="E23" s="112">
        <v>32228</v>
      </c>
      <c r="F23" s="112">
        <v>18509</v>
      </c>
      <c r="G23" s="112">
        <v>532</v>
      </c>
      <c r="H23" s="73">
        <f>SUM(E23:G23)</f>
        <v>51269</v>
      </c>
      <c r="I23" s="74">
        <f>SUM(D23:G23)</f>
        <v>601915</v>
      </c>
    </row>
    <row r="24" spans="1:10" x14ac:dyDescent="0.2">
      <c r="A24" s="25" t="s">
        <v>74</v>
      </c>
      <c r="B24" s="1"/>
      <c r="C24" s="2"/>
      <c r="D24" s="123">
        <v>159202</v>
      </c>
      <c r="E24" s="123">
        <v>12033</v>
      </c>
      <c r="F24" s="123">
        <v>3319</v>
      </c>
      <c r="G24" s="123">
        <v>10</v>
      </c>
      <c r="H24" s="73">
        <f>SUM(E24:G24)</f>
        <v>15362</v>
      </c>
      <c r="I24" s="74">
        <f>SUM(D24:G24)</f>
        <v>174564</v>
      </c>
    </row>
    <row r="25" spans="1:10" ht="13.5" thickBot="1" x14ac:dyDescent="0.25">
      <c r="A25" s="26" t="s">
        <v>26</v>
      </c>
      <c r="B25" s="27"/>
      <c r="C25" s="28"/>
      <c r="D25" s="29">
        <f t="shared" ref="D25:I25" si="1">SUM(D20:D24)</f>
        <v>2363344</v>
      </c>
      <c r="E25" s="29">
        <f t="shared" si="1"/>
        <v>210221</v>
      </c>
      <c r="F25" s="29">
        <f t="shared" si="1"/>
        <v>59824</v>
      </c>
      <c r="G25" s="29">
        <f t="shared" si="1"/>
        <v>1241</v>
      </c>
      <c r="H25" s="29">
        <f t="shared" si="1"/>
        <v>271286</v>
      </c>
      <c r="I25" s="30">
        <f t="shared" si="1"/>
        <v>2634630</v>
      </c>
    </row>
    <row r="27" spans="1:10" ht="13.5" thickBot="1" x14ac:dyDescent="0.25"/>
    <row r="28" spans="1:10" x14ac:dyDescent="0.2">
      <c r="A28" s="64"/>
      <c r="B28" s="20"/>
      <c r="C28" s="20"/>
      <c r="D28" s="78"/>
      <c r="E28" s="78"/>
      <c r="F28" s="22" t="s">
        <v>31</v>
      </c>
      <c r="G28" s="78"/>
      <c r="H28" s="78"/>
      <c r="I28" s="72"/>
    </row>
    <row r="29" spans="1:10" x14ac:dyDescent="0.2">
      <c r="A29" s="23" t="s">
        <v>20</v>
      </c>
      <c r="B29" s="9"/>
      <c r="C29" s="10"/>
      <c r="D29" s="11" t="s">
        <v>21</v>
      </c>
      <c r="E29" s="11" t="s">
        <v>22</v>
      </c>
      <c r="F29" s="11" t="s">
        <v>23</v>
      </c>
      <c r="G29" s="11" t="s">
        <v>24</v>
      </c>
      <c r="H29" s="11" t="s">
        <v>25</v>
      </c>
      <c r="I29" s="24" t="s">
        <v>26</v>
      </c>
    </row>
    <row r="30" spans="1:10" x14ac:dyDescent="0.2">
      <c r="A30" s="25" t="s">
        <v>12</v>
      </c>
      <c r="B30" s="1"/>
      <c r="C30" s="2"/>
      <c r="D30" s="79">
        <f>D10/D20</f>
        <v>6.4197511523985951E-2</v>
      </c>
      <c r="E30" s="79">
        <f>E10/E20</f>
        <v>0.26277934754687904</v>
      </c>
      <c r="F30" s="79">
        <f>F10/F20</f>
        <v>0.59251689985851286</v>
      </c>
      <c r="G30" s="79">
        <f>G10/G20</f>
        <v>0.91588785046728971</v>
      </c>
      <c r="H30" s="79">
        <f t="shared" ref="H30" si="2">H10/H20</f>
        <v>0.32040306285228121</v>
      </c>
      <c r="I30" s="80">
        <f>I10/I20</f>
        <v>9.7091985294368646E-2</v>
      </c>
    </row>
    <row r="31" spans="1:10" x14ac:dyDescent="0.2">
      <c r="A31" s="25" t="s">
        <v>30</v>
      </c>
      <c r="B31" s="1"/>
      <c r="C31" s="2"/>
      <c r="D31" s="79">
        <f t="shared" ref="D31:G31" si="3">D11/D21</f>
        <v>0.16096235517255597</v>
      </c>
      <c r="E31" s="79">
        <f t="shared" si="3"/>
        <v>0.30667831777786042</v>
      </c>
      <c r="F31" s="79">
        <f t="shared" si="3"/>
        <v>0.61209228321400155</v>
      </c>
      <c r="G31" s="79">
        <f t="shared" si="3"/>
        <v>0.92938931297709926</v>
      </c>
      <c r="H31" s="79">
        <f t="shared" ref="D31:I34" si="4">H11/H21</f>
        <v>0.36675523131886278</v>
      </c>
      <c r="I31" s="80">
        <f t="shared" si="4"/>
        <v>0.1813348233059858</v>
      </c>
      <c r="J31" s="117"/>
    </row>
    <row r="32" spans="1:10" x14ac:dyDescent="0.2">
      <c r="A32" s="25" t="s">
        <v>64</v>
      </c>
      <c r="B32" s="1"/>
      <c r="C32" s="2"/>
      <c r="D32" s="79">
        <f>D12/D22</f>
        <v>7.9392374493959861E-2</v>
      </c>
      <c r="E32" s="79">
        <f t="shared" si="4"/>
        <v>0.2981940977829981</v>
      </c>
      <c r="F32" s="79">
        <f>F12/F22</f>
        <v>0.51193225558121636</v>
      </c>
      <c r="G32" s="79">
        <f t="shared" si="4"/>
        <v>0.98529411764705888</v>
      </c>
      <c r="H32" s="79">
        <f t="shared" si="4"/>
        <v>0.34063951252699143</v>
      </c>
      <c r="I32" s="80">
        <f t="shared" si="4"/>
        <v>0.11966295208739901</v>
      </c>
    </row>
    <row r="33" spans="1:11" x14ac:dyDescent="0.2">
      <c r="A33" s="25" t="s">
        <v>28</v>
      </c>
      <c r="B33" s="1"/>
      <c r="C33" s="2"/>
      <c r="D33" s="79">
        <f t="shared" si="4"/>
        <v>0.12873969846325953</v>
      </c>
      <c r="E33" s="79">
        <f t="shared" si="4"/>
        <v>0.29235447437011297</v>
      </c>
      <c r="F33" s="79">
        <f t="shared" si="4"/>
        <v>0.52304284402182721</v>
      </c>
      <c r="G33" s="79">
        <f t="shared" si="4"/>
        <v>0.81578947368421051</v>
      </c>
      <c r="H33" s="79">
        <f t="shared" si="4"/>
        <v>0.38106848192865084</v>
      </c>
      <c r="I33" s="80">
        <f t="shared" si="4"/>
        <v>0.15023217563941751</v>
      </c>
    </row>
    <row r="34" spans="1:11" x14ac:dyDescent="0.2">
      <c r="A34" s="25" t="s">
        <v>74</v>
      </c>
      <c r="B34" s="1"/>
      <c r="C34" s="2"/>
      <c r="D34" s="79">
        <f t="shared" si="4"/>
        <v>1.5659351013178228E-2</v>
      </c>
      <c r="E34" s="79">
        <f t="shared" si="4"/>
        <v>2.0028255630349871E-2</v>
      </c>
      <c r="F34" s="79">
        <f t="shared" si="4"/>
        <v>3.2539921663151554E-2</v>
      </c>
      <c r="G34" s="79">
        <f t="shared" si="4"/>
        <v>0.1</v>
      </c>
      <c r="H34" s="79">
        <f t="shared" si="4"/>
        <v>2.2783491732847286E-2</v>
      </c>
      <c r="I34" s="80">
        <f t="shared" si="4"/>
        <v>1.6286290414976742E-2</v>
      </c>
    </row>
    <row r="35" spans="1:11" ht="13.5" thickBot="1" x14ac:dyDescent="0.25">
      <c r="A35" s="26" t="s">
        <v>26</v>
      </c>
      <c r="B35" s="27"/>
      <c r="C35" s="28"/>
      <c r="D35" s="52">
        <f t="shared" ref="D35:I35" si="5">D15/D25</f>
        <v>0.12680930071965824</v>
      </c>
      <c r="E35" s="52">
        <f t="shared" si="5"/>
        <v>0.28047150379838359</v>
      </c>
      <c r="F35" s="52">
        <f t="shared" si="5"/>
        <v>0.53943233484889008</v>
      </c>
      <c r="G35" s="52">
        <f t="shared" si="5"/>
        <v>0.87590652699435934</v>
      </c>
      <c r="H35" s="52">
        <f t="shared" si="5"/>
        <v>0.34030137935610388</v>
      </c>
      <c r="I35" s="53">
        <f t="shared" si="5"/>
        <v>0.14879243005659237</v>
      </c>
    </row>
    <row r="37" spans="1:11" ht="13.5" thickBot="1" x14ac:dyDescent="0.25"/>
    <row r="38" spans="1:11" x14ac:dyDescent="0.2">
      <c r="A38" s="64"/>
      <c r="B38" s="20"/>
      <c r="C38" s="20"/>
      <c r="D38" s="78"/>
      <c r="E38" s="78"/>
      <c r="F38" s="22" t="s">
        <v>32</v>
      </c>
      <c r="G38" s="78"/>
      <c r="H38" s="78"/>
      <c r="I38" s="72"/>
    </row>
    <row r="39" spans="1:11" x14ac:dyDescent="0.2">
      <c r="A39" s="31" t="s">
        <v>20</v>
      </c>
      <c r="B39" s="15"/>
      <c r="C39" s="16"/>
      <c r="D39" s="17" t="s">
        <v>21</v>
      </c>
      <c r="E39" s="17" t="s">
        <v>22</v>
      </c>
      <c r="F39" s="17" t="s">
        <v>23</v>
      </c>
      <c r="G39" s="17" t="s">
        <v>24</v>
      </c>
      <c r="H39" s="17" t="s">
        <v>25</v>
      </c>
      <c r="I39" s="32" t="s">
        <v>26</v>
      </c>
      <c r="K39" s="126"/>
    </row>
    <row r="40" spans="1:11" x14ac:dyDescent="0.2">
      <c r="A40" s="25" t="s">
        <v>12</v>
      </c>
      <c r="B40" s="5"/>
      <c r="C40" s="5"/>
      <c r="D40" s="73">
        <v>49.4</v>
      </c>
      <c r="E40" s="73">
        <v>19.600000000000001</v>
      </c>
      <c r="F40" s="73">
        <v>228.8</v>
      </c>
      <c r="G40" s="73">
        <v>204</v>
      </c>
      <c r="H40" s="73">
        <f>SUM(E40:G40)</f>
        <v>452.4</v>
      </c>
      <c r="I40" s="74">
        <f>SUM(D40:G40)</f>
        <v>501.8</v>
      </c>
    </row>
    <row r="41" spans="1:11" s="55" customFormat="1" x14ac:dyDescent="0.2">
      <c r="A41" s="33" t="s">
        <v>30</v>
      </c>
      <c r="B41" s="56"/>
      <c r="C41" s="56"/>
      <c r="D41" s="75">
        <v>575.42999999999995</v>
      </c>
      <c r="E41" s="75">
        <v>88.87</v>
      </c>
      <c r="F41" s="75">
        <v>1142.55</v>
      </c>
      <c r="G41" s="81">
        <v>1026.1300000000001</v>
      </c>
      <c r="H41" s="73">
        <f t="shared" ref="H41:H44" si="6">SUM(E41:G41)</f>
        <v>2257.5500000000002</v>
      </c>
      <c r="I41" s="74">
        <f>SUM(D41:G41)</f>
        <v>2832.98</v>
      </c>
    </row>
    <row r="42" spans="1:11" x14ac:dyDescent="0.2">
      <c r="A42" s="33" t="s">
        <v>64</v>
      </c>
      <c r="B42" s="5"/>
      <c r="C42" s="5"/>
      <c r="D42" s="112">
        <v>45.4</v>
      </c>
      <c r="E42" s="112">
        <v>21.1</v>
      </c>
      <c r="F42" s="112">
        <v>160.6</v>
      </c>
      <c r="G42" s="112">
        <v>105.1</v>
      </c>
      <c r="H42" s="73">
        <f t="shared" si="6"/>
        <v>286.79999999999995</v>
      </c>
      <c r="I42" s="74">
        <f>SUM(D42:G42)</f>
        <v>332.2</v>
      </c>
    </row>
    <row r="43" spans="1:11" x14ac:dyDescent="0.2">
      <c r="A43" s="33" t="s">
        <v>28</v>
      </c>
      <c r="B43" s="5"/>
      <c r="C43" s="5"/>
      <c r="D43" s="73">
        <v>203.2</v>
      </c>
      <c r="E43" s="73">
        <v>23</v>
      </c>
      <c r="F43" s="73">
        <v>616.5</v>
      </c>
      <c r="G43" s="73">
        <v>514</v>
      </c>
      <c r="H43" s="73">
        <f t="shared" si="6"/>
        <v>1153.5</v>
      </c>
      <c r="I43" s="74">
        <f>SUM(D43:G43)</f>
        <v>1356.7</v>
      </c>
    </row>
    <row r="44" spans="1:11" x14ac:dyDescent="0.2">
      <c r="A44" s="25" t="s">
        <v>74</v>
      </c>
      <c r="B44" s="5"/>
      <c r="C44" s="6"/>
      <c r="D44" s="123">
        <v>7</v>
      </c>
      <c r="E44" s="123">
        <v>0.7</v>
      </c>
      <c r="F44" s="123">
        <v>4.9000000000000004</v>
      </c>
      <c r="G44" s="123">
        <v>0.5</v>
      </c>
      <c r="H44" s="73">
        <f t="shared" si="6"/>
        <v>6.1000000000000005</v>
      </c>
      <c r="I44" s="74">
        <f>SUM(D44:G44)</f>
        <v>13.100000000000001</v>
      </c>
    </row>
    <row r="45" spans="1:11" ht="13.5" thickBot="1" x14ac:dyDescent="0.25">
      <c r="A45" s="34" t="s">
        <v>26</v>
      </c>
      <c r="B45" s="35"/>
      <c r="C45" s="36"/>
      <c r="D45" s="29">
        <f t="shared" ref="D45:I45" si="7">SUM(D40:D44)</f>
        <v>880.42999999999984</v>
      </c>
      <c r="E45" s="29">
        <f t="shared" si="7"/>
        <v>153.26999999999998</v>
      </c>
      <c r="F45" s="29">
        <f t="shared" si="7"/>
        <v>2153.35</v>
      </c>
      <c r="G45" s="29">
        <f t="shared" si="7"/>
        <v>1849.73</v>
      </c>
      <c r="H45" s="29">
        <f t="shared" si="7"/>
        <v>4156.3500000000004</v>
      </c>
      <c r="I45" s="30">
        <f t="shared" si="7"/>
        <v>5036.7800000000007</v>
      </c>
    </row>
    <row r="46" spans="1:11" x14ac:dyDescent="0.2">
      <c r="A46" s="66"/>
      <c r="B46" s="8"/>
      <c r="C46" s="8"/>
      <c r="D46" s="66"/>
      <c r="E46" s="66"/>
      <c r="F46" s="66"/>
      <c r="G46" s="66"/>
      <c r="H46" s="66"/>
      <c r="I46" s="66"/>
    </row>
    <row r="47" spans="1:11" ht="13.5" thickBot="1" x14ac:dyDescent="0.25">
      <c r="A47" s="67"/>
      <c r="B47" s="7"/>
      <c r="C47" s="7"/>
      <c r="D47" s="67"/>
      <c r="E47" s="67"/>
      <c r="F47" s="67"/>
      <c r="G47" s="67"/>
      <c r="H47" s="67"/>
      <c r="I47" s="67"/>
    </row>
    <row r="48" spans="1:11" x14ac:dyDescent="0.2">
      <c r="A48" s="64"/>
      <c r="B48" s="20"/>
      <c r="C48" s="20"/>
      <c r="D48" s="78"/>
      <c r="E48" s="78"/>
      <c r="F48" s="22" t="s">
        <v>33</v>
      </c>
      <c r="G48" s="78"/>
      <c r="H48" s="78"/>
      <c r="I48" s="72"/>
    </row>
    <row r="49" spans="1:10" x14ac:dyDescent="0.2">
      <c r="A49" s="31" t="s">
        <v>20</v>
      </c>
      <c r="B49" s="15"/>
      <c r="C49" s="16"/>
      <c r="D49" s="17" t="s">
        <v>21</v>
      </c>
      <c r="E49" s="17" t="s">
        <v>22</v>
      </c>
      <c r="F49" s="17" t="s">
        <v>23</v>
      </c>
      <c r="G49" s="17" t="s">
        <v>24</v>
      </c>
      <c r="H49" s="17" t="s">
        <v>25</v>
      </c>
      <c r="I49" s="32" t="s">
        <v>26</v>
      </c>
    </row>
    <row r="50" spans="1:10" x14ac:dyDescent="0.2">
      <c r="A50" s="25" t="s">
        <v>12</v>
      </c>
      <c r="B50" s="5"/>
      <c r="C50" s="5"/>
      <c r="D50" s="73">
        <v>752.7</v>
      </c>
      <c r="E50" s="73">
        <v>59.6</v>
      </c>
      <c r="F50" s="73">
        <v>300.10000000000002</v>
      </c>
      <c r="G50" s="120">
        <v>212.9</v>
      </c>
      <c r="H50" s="73">
        <f>SUM(E50:G50)</f>
        <v>572.6</v>
      </c>
      <c r="I50" s="59">
        <f>SUM(D50:G50)</f>
        <v>1325.3000000000002</v>
      </c>
    </row>
    <row r="51" spans="1:10" s="55" customFormat="1" x14ac:dyDescent="0.2">
      <c r="A51" s="33" t="s">
        <v>30</v>
      </c>
      <c r="B51" s="56"/>
      <c r="C51" s="56"/>
      <c r="D51" s="75">
        <v>3490.13</v>
      </c>
      <c r="E51" s="75">
        <v>308.33</v>
      </c>
      <c r="F51" s="75">
        <v>1558.35</v>
      </c>
      <c r="G51" s="75">
        <v>1071.0999999999999</v>
      </c>
      <c r="H51" s="73">
        <f>SUM(E51:G51)</f>
        <v>2937.7799999999997</v>
      </c>
      <c r="I51" s="59">
        <f>SUM(D51:G51)</f>
        <v>6427.91</v>
      </c>
    </row>
    <row r="52" spans="1:10" x14ac:dyDescent="0.2">
      <c r="A52" s="33" t="s">
        <v>64</v>
      </c>
      <c r="B52" s="5"/>
      <c r="C52" s="5"/>
      <c r="D52" s="75">
        <v>534</v>
      </c>
      <c r="E52" s="75">
        <v>59.7</v>
      </c>
      <c r="F52" s="75">
        <v>218.8</v>
      </c>
      <c r="G52" s="75">
        <v>105.3</v>
      </c>
      <c r="H52" s="83">
        <f>SUM(E52:G52)</f>
        <v>383.8</v>
      </c>
      <c r="I52" s="59">
        <f>SUM(D52:G52)</f>
        <v>917.8</v>
      </c>
    </row>
    <row r="53" spans="1:10" x14ac:dyDescent="0.2">
      <c r="A53" s="33" t="s">
        <v>28</v>
      </c>
      <c r="B53" s="5"/>
      <c r="C53" s="5"/>
      <c r="D53" s="73">
        <v>1552.1</v>
      </c>
      <c r="E53" s="73">
        <v>70.400000000000006</v>
      </c>
      <c r="F53" s="73">
        <v>835.5</v>
      </c>
      <c r="G53" s="73">
        <v>569.5</v>
      </c>
      <c r="H53" s="73">
        <f>SUM(E53:G53)</f>
        <v>1475.4</v>
      </c>
      <c r="I53" s="59">
        <f>SUM(D53:G53)</f>
        <v>3027.5</v>
      </c>
    </row>
    <row r="54" spans="1:10" x14ac:dyDescent="0.2">
      <c r="A54" s="25" t="s">
        <v>74</v>
      </c>
      <c r="B54" s="5"/>
      <c r="C54" s="6"/>
      <c r="D54" s="123">
        <v>486.9</v>
      </c>
      <c r="E54" s="123">
        <v>29.6</v>
      </c>
      <c r="F54" s="123">
        <v>138.30000000000001</v>
      </c>
      <c r="G54" s="123">
        <v>26.5</v>
      </c>
      <c r="H54" s="73">
        <f>SUM(E54:G54)</f>
        <v>194.4</v>
      </c>
      <c r="I54" s="59">
        <f>SUM(D54:G54)</f>
        <v>681.3</v>
      </c>
    </row>
    <row r="55" spans="1:10" ht="13.5" thickBot="1" x14ac:dyDescent="0.25">
      <c r="A55" s="34" t="s">
        <v>26</v>
      </c>
      <c r="B55" s="35"/>
      <c r="C55" s="36"/>
      <c r="D55" s="29">
        <f t="shared" ref="D55:I55" si="8">SUM(D50:D54)</f>
        <v>6815.83</v>
      </c>
      <c r="E55" s="29">
        <f t="shared" si="8"/>
        <v>527.63</v>
      </c>
      <c r="F55" s="29">
        <f t="shared" si="8"/>
        <v>3051.05</v>
      </c>
      <c r="G55" s="29">
        <f t="shared" si="8"/>
        <v>1985.3</v>
      </c>
      <c r="H55" s="29">
        <f t="shared" si="8"/>
        <v>5563.98</v>
      </c>
      <c r="I55" s="30">
        <f t="shared" si="8"/>
        <v>12379.81</v>
      </c>
    </row>
    <row r="56" spans="1:10" x14ac:dyDescent="0.2">
      <c r="A56" s="66"/>
      <c r="B56" s="8"/>
      <c r="C56" s="8"/>
      <c r="D56" s="66"/>
      <c r="E56" s="66"/>
      <c r="F56" s="66"/>
      <c r="G56" s="66"/>
      <c r="H56" s="66"/>
      <c r="I56" s="66"/>
    </row>
    <row r="57" spans="1:10" ht="13.5" thickBot="1" x14ac:dyDescent="0.25"/>
    <row r="58" spans="1:10" x14ac:dyDescent="0.2">
      <c r="A58" s="64"/>
      <c r="B58" s="20"/>
      <c r="C58" s="20"/>
      <c r="D58" s="78"/>
      <c r="E58" s="78"/>
      <c r="F58" s="22" t="s">
        <v>34</v>
      </c>
      <c r="G58" s="78"/>
      <c r="H58" s="78"/>
      <c r="I58" s="72"/>
    </row>
    <row r="59" spans="1:10" x14ac:dyDescent="0.2">
      <c r="A59" s="31" t="s">
        <v>20</v>
      </c>
      <c r="B59" s="9"/>
      <c r="C59" s="10"/>
      <c r="D59" s="17" t="s">
        <v>21</v>
      </c>
      <c r="E59" s="17" t="s">
        <v>22</v>
      </c>
      <c r="F59" s="17" t="s">
        <v>23</v>
      </c>
      <c r="G59" s="17" t="s">
        <v>24</v>
      </c>
      <c r="H59" s="17" t="s">
        <v>25</v>
      </c>
      <c r="I59" s="32" t="s">
        <v>26</v>
      </c>
    </row>
    <row r="60" spans="1:10" x14ac:dyDescent="0.2">
      <c r="A60" s="25" t="s">
        <v>12</v>
      </c>
      <c r="B60" s="1"/>
      <c r="C60" s="2"/>
      <c r="D60" s="79">
        <f>D40/D50</f>
        <v>6.5630397236614846E-2</v>
      </c>
      <c r="E60" s="79">
        <f t="shared" ref="E60:I60" si="9">E40/E50</f>
        <v>0.32885906040268459</v>
      </c>
      <c r="F60" s="79">
        <f t="shared" si="9"/>
        <v>0.76241252915694768</v>
      </c>
      <c r="G60" s="79">
        <f t="shared" si="9"/>
        <v>0.95819633630812584</v>
      </c>
      <c r="H60" s="79">
        <f t="shared" si="9"/>
        <v>0.79008033531260913</v>
      </c>
      <c r="I60" s="80">
        <f t="shared" si="9"/>
        <v>0.37863125330113934</v>
      </c>
    </row>
    <row r="61" spans="1:10" x14ac:dyDescent="0.2">
      <c r="A61" s="33" t="s">
        <v>30</v>
      </c>
      <c r="B61" s="1"/>
      <c r="C61" s="2"/>
      <c r="D61" s="79">
        <f>D41/D51</f>
        <v>0.16487351474013859</v>
      </c>
      <c r="E61" s="79">
        <f>E41/E51</f>
        <v>0.2882301430285733</v>
      </c>
      <c r="F61" s="79">
        <f>F41/F51</f>
        <v>0.73317932428530175</v>
      </c>
      <c r="G61" s="79">
        <f>G41/G51</f>
        <v>0.95801512463822258</v>
      </c>
      <c r="H61" s="79">
        <f>H41/H51</f>
        <v>0.76845441115400082</v>
      </c>
      <c r="I61" s="80">
        <f t="shared" ref="H61:I64" si="10">I41/I51</f>
        <v>0.44073112411343657</v>
      </c>
      <c r="J61" s="117"/>
    </row>
    <row r="62" spans="1:10" x14ac:dyDescent="0.2">
      <c r="A62" s="33" t="s">
        <v>64</v>
      </c>
      <c r="B62" s="1"/>
      <c r="C62" s="2"/>
      <c r="D62" s="79">
        <f>D42/D52</f>
        <v>8.5018726591760296E-2</v>
      </c>
      <c r="E62" s="79">
        <f t="shared" ref="D62:G64" si="11">E42/E52</f>
        <v>0.35343383584589616</v>
      </c>
      <c r="F62" s="79">
        <f t="shared" si="11"/>
        <v>0.73400365630712971</v>
      </c>
      <c r="G62" s="79">
        <f>G42/G52</f>
        <v>0.99810066476733139</v>
      </c>
      <c r="H62" s="79">
        <f>H42/H52</f>
        <v>0.74726420010422079</v>
      </c>
      <c r="I62" s="80">
        <f t="shared" si="10"/>
        <v>0.36195249509697103</v>
      </c>
    </row>
    <row r="63" spans="1:10" x14ac:dyDescent="0.2">
      <c r="A63" s="33" t="s">
        <v>28</v>
      </c>
      <c r="B63" s="1"/>
      <c r="C63" s="2"/>
      <c r="D63" s="79">
        <f t="shared" si="11"/>
        <v>0.13091939952322659</v>
      </c>
      <c r="E63" s="79">
        <f t="shared" si="11"/>
        <v>0.32670454545454541</v>
      </c>
      <c r="F63" s="79">
        <f t="shared" si="11"/>
        <v>0.73788150807899466</v>
      </c>
      <c r="G63" s="79">
        <f t="shared" si="11"/>
        <v>0.90254609306409128</v>
      </c>
      <c r="H63" s="79">
        <f t="shared" si="10"/>
        <v>0.78182187881252541</v>
      </c>
      <c r="I63" s="80">
        <f t="shared" si="10"/>
        <v>0.44812551610239471</v>
      </c>
    </row>
    <row r="64" spans="1:10" x14ac:dyDescent="0.2">
      <c r="A64" s="25" t="s">
        <v>74</v>
      </c>
      <c r="B64" s="1"/>
      <c r="C64" s="2"/>
      <c r="D64" s="79">
        <f t="shared" si="11"/>
        <v>1.4376668720476484E-2</v>
      </c>
      <c r="E64" s="79">
        <f t="shared" si="11"/>
        <v>2.3648648648648646E-2</v>
      </c>
      <c r="F64" s="79">
        <f t="shared" si="11"/>
        <v>3.5430224150397684E-2</v>
      </c>
      <c r="G64" s="79">
        <f t="shared" si="11"/>
        <v>1.8867924528301886E-2</v>
      </c>
      <c r="H64" s="79">
        <f t="shared" si="10"/>
        <v>3.137860082304527E-2</v>
      </c>
      <c r="I64" s="80">
        <f t="shared" si="10"/>
        <v>1.922794657272861E-2</v>
      </c>
    </row>
    <row r="65" spans="1:14" ht="13.5" thickBot="1" x14ac:dyDescent="0.25">
      <c r="A65" s="34" t="s">
        <v>26</v>
      </c>
      <c r="B65" s="27"/>
      <c r="C65" s="28"/>
      <c r="D65" s="52">
        <f t="shared" ref="D65:I65" si="12">D45/D55</f>
        <v>0.12917428985171284</v>
      </c>
      <c r="E65" s="52">
        <f t="shared" si="12"/>
        <v>0.29048765233212664</v>
      </c>
      <c r="F65" s="52">
        <f t="shared" si="12"/>
        <v>0.70577342226446627</v>
      </c>
      <c r="G65" s="52">
        <f t="shared" si="12"/>
        <v>0.93171309122047052</v>
      </c>
      <c r="H65" s="52">
        <f t="shared" si="12"/>
        <v>0.74701023368164532</v>
      </c>
      <c r="I65" s="53">
        <f t="shared" si="12"/>
        <v>0.40685438629510479</v>
      </c>
    </row>
    <row r="66" spans="1:14" x14ac:dyDescent="0.2">
      <c r="A66" s="66"/>
      <c r="D66" s="84"/>
      <c r="E66" s="84"/>
      <c r="F66" s="84"/>
      <c r="G66" s="84"/>
      <c r="H66" s="84"/>
      <c r="I66" s="84"/>
    </row>
    <row r="67" spans="1:14" ht="13.5" thickBot="1" x14ac:dyDescent="0.25"/>
    <row r="68" spans="1:14" x14ac:dyDescent="0.2">
      <c r="A68" s="64"/>
      <c r="B68" s="20"/>
      <c r="C68" s="20"/>
      <c r="D68" s="78"/>
      <c r="E68" s="78"/>
      <c r="F68" s="22" t="s">
        <v>35</v>
      </c>
      <c r="G68" s="78"/>
      <c r="H68" s="78"/>
      <c r="I68" s="72"/>
    </row>
    <row r="69" spans="1:14" x14ac:dyDescent="0.2">
      <c r="A69" s="31" t="s">
        <v>20</v>
      </c>
      <c r="B69" s="9"/>
      <c r="C69" s="10"/>
      <c r="D69" s="17" t="s">
        <v>21</v>
      </c>
      <c r="E69" s="17" t="s">
        <v>22</v>
      </c>
      <c r="F69" s="17" t="s">
        <v>23</v>
      </c>
      <c r="G69" s="14" t="s">
        <v>24</v>
      </c>
      <c r="H69" s="18" t="s">
        <v>25</v>
      </c>
      <c r="I69" s="37" t="s">
        <v>26</v>
      </c>
    </row>
    <row r="70" spans="1:14" x14ac:dyDescent="0.2">
      <c r="A70" s="25" t="s">
        <v>12</v>
      </c>
      <c r="B70" s="1"/>
      <c r="C70" s="1"/>
      <c r="D70" s="85">
        <v>44</v>
      </c>
      <c r="E70" s="85">
        <v>44</v>
      </c>
      <c r="F70" s="85">
        <v>41</v>
      </c>
      <c r="G70" s="85">
        <v>20</v>
      </c>
      <c r="H70" s="129">
        <f>SUM(E70:G70)</f>
        <v>105</v>
      </c>
      <c r="I70" s="130">
        <f>SUM(D70:G70)</f>
        <v>149</v>
      </c>
    </row>
    <row r="71" spans="1:14" s="55" customFormat="1" x14ac:dyDescent="0.2">
      <c r="A71" s="33" t="s">
        <v>30</v>
      </c>
      <c r="B71" s="54"/>
      <c r="C71" s="54"/>
      <c r="D71" s="76">
        <v>61</v>
      </c>
      <c r="E71" s="76">
        <v>63</v>
      </c>
      <c r="F71" s="76">
        <v>52</v>
      </c>
      <c r="G71" s="76">
        <v>19</v>
      </c>
      <c r="H71" s="129">
        <f t="shared" ref="H71:H74" si="13">SUM(E71:G71)</f>
        <v>134</v>
      </c>
      <c r="I71" s="130">
        <f t="shared" ref="I71:I74" si="14">SUM(D71:G71)</f>
        <v>195</v>
      </c>
      <c r="K71" s="117"/>
      <c r="L71" s="117"/>
      <c r="M71" s="117"/>
      <c r="N71" s="117"/>
    </row>
    <row r="72" spans="1:14" x14ac:dyDescent="0.2">
      <c r="A72" s="33" t="s">
        <v>64</v>
      </c>
      <c r="B72" s="1"/>
      <c r="C72" s="1"/>
      <c r="D72" s="86">
        <v>50</v>
      </c>
      <c r="E72" s="86">
        <v>50</v>
      </c>
      <c r="F72" s="86">
        <v>42</v>
      </c>
      <c r="G72" s="86">
        <v>17</v>
      </c>
      <c r="H72" s="129">
        <f t="shared" si="13"/>
        <v>109</v>
      </c>
      <c r="I72" s="130">
        <f t="shared" si="14"/>
        <v>159</v>
      </c>
    </row>
    <row r="73" spans="1:14" x14ac:dyDescent="0.2">
      <c r="A73" s="33" t="s">
        <v>28</v>
      </c>
      <c r="B73" s="1"/>
      <c r="C73" s="1"/>
      <c r="D73" s="86">
        <v>59</v>
      </c>
      <c r="E73" s="86">
        <v>60</v>
      </c>
      <c r="F73" s="86">
        <v>60</v>
      </c>
      <c r="G73" s="86">
        <v>22</v>
      </c>
      <c r="H73" s="129">
        <f t="shared" si="13"/>
        <v>142</v>
      </c>
      <c r="I73" s="130">
        <f t="shared" si="14"/>
        <v>201</v>
      </c>
    </row>
    <row r="74" spans="1:14" x14ac:dyDescent="0.2">
      <c r="A74" s="25" t="s">
        <v>74</v>
      </c>
      <c r="B74" s="1"/>
      <c r="C74" s="2"/>
      <c r="D74" s="124">
        <v>8</v>
      </c>
      <c r="E74" s="124">
        <v>3</v>
      </c>
      <c r="F74" s="124">
        <v>3</v>
      </c>
      <c r="G74" s="125">
        <v>1</v>
      </c>
      <c r="H74" s="129">
        <f t="shared" si="13"/>
        <v>7</v>
      </c>
      <c r="I74" s="130">
        <f t="shared" si="14"/>
        <v>15</v>
      </c>
    </row>
    <row r="75" spans="1:14" ht="13.5" thickBot="1" x14ac:dyDescent="0.25">
      <c r="A75" s="34" t="s">
        <v>26</v>
      </c>
      <c r="B75" s="27"/>
      <c r="C75" s="28"/>
      <c r="D75" s="131">
        <f>SUM(D70:D74)</f>
        <v>222</v>
      </c>
      <c r="E75" s="131">
        <f t="shared" ref="E75:I75" si="15">SUM(E70:E74)</f>
        <v>220</v>
      </c>
      <c r="F75" s="131">
        <f t="shared" si="15"/>
        <v>198</v>
      </c>
      <c r="G75" s="131">
        <f t="shared" si="15"/>
        <v>79</v>
      </c>
      <c r="H75" s="131">
        <f t="shared" si="15"/>
        <v>497</v>
      </c>
      <c r="I75" s="139">
        <f t="shared" si="15"/>
        <v>719</v>
      </c>
      <c r="J75" s="55"/>
    </row>
    <row r="76" spans="1:14" x14ac:dyDescent="0.2">
      <c r="F76" s="71" t="s">
        <v>36</v>
      </c>
    </row>
    <row r="78" spans="1:14" x14ac:dyDescent="0.2">
      <c r="F78" s="4" t="s">
        <v>11</v>
      </c>
    </row>
    <row r="80" spans="1:14" x14ac:dyDescent="0.2">
      <c r="F80" s="4" t="s">
        <v>37</v>
      </c>
    </row>
    <row r="81" spans="1:16" x14ac:dyDescent="0.2">
      <c r="F81" s="71" t="s">
        <v>38</v>
      </c>
      <c r="K81" s="3" t="s">
        <v>79</v>
      </c>
    </row>
    <row r="82" spans="1:16" ht="13.5" thickBot="1" x14ac:dyDescent="0.25">
      <c r="K82" s="3" t="s">
        <v>78</v>
      </c>
    </row>
    <row r="83" spans="1:16" x14ac:dyDescent="0.2">
      <c r="A83" s="38" t="s">
        <v>20</v>
      </c>
      <c r="B83" s="39"/>
      <c r="C83" s="40"/>
      <c r="D83" s="41" t="s">
        <v>21</v>
      </c>
      <c r="E83" s="41" t="s">
        <v>22</v>
      </c>
      <c r="F83" s="41" t="s">
        <v>23</v>
      </c>
      <c r="G83" s="41" t="s">
        <v>24</v>
      </c>
      <c r="H83" s="41" t="s">
        <v>25</v>
      </c>
      <c r="I83" s="42" t="s">
        <v>26</v>
      </c>
    </row>
    <row r="84" spans="1:16" x14ac:dyDescent="0.2">
      <c r="A84" s="25" t="s">
        <v>13</v>
      </c>
      <c r="B84" s="1"/>
      <c r="C84" s="1"/>
      <c r="D84" s="57">
        <v>622</v>
      </c>
      <c r="E84" s="58">
        <v>65</v>
      </c>
      <c r="F84" s="58">
        <v>29</v>
      </c>
      <c r="G84" s="58">
        <v>6</v>
      </c>
      <c r="H84" s="57">
        <f>E84+F84+G84</f>
        <v>100</v>
      </c>
      <c r="I84" s="59">
        <f>D84+E84+F84+G84</f>
        <v>722</v>
      </c>
      <c r="J84" s="136"/>
    </row>
    <row r="85" spans="1:16" x14ac:dyDescent="0.2">
      <c r="A85" s="25" t="s">
        <v>14</v>
      </c>
      <c r="B85" s="1"/>
      <c r="C85" s="1"/>
      <c r="D85" s="57">
        <v>137</v>
      </c>
      <c r="E85" s="58">
        <v>27</v>
      </c>
      <c r="F85" s="58">
        <v>11</v>
      </c>
      <c r="G85" s="58">
        <v>6</v>
      </c>
      <c r="H85" s="57">
        <f>E85+F85+G85</f>
        <v>44</v>
      </c>
      <c r="I85" s="59">
        <f t="shared" ref="I85:I93" si="16">D85+E85+F85+G85</f>
        <v>181</v>
      </c>
    </row>
    <row r="86" spans="1:16" s="55" customFormat="1" x14ac:dyDescent="0.2">
      <c r="A86" s="25" t="s">
        <v>39</v>
      </c>
      <c r="B86" s="54"/>
      <c r="C86" s="54"/>
      <c r="D86" s="60">
        <v>5390</v>
      </c>
      <c r="E86" s="61">
        <v>193</v>
      </c>
      <c r="F86" s="60">
        <v>102</v>
      </c>
      <c r="G86" s="62">
        <v>2</v>
      </c>
      <c r="H86" s="57">
        <f t="shared" ref="H86:H93" si="17">E86+F86+G86</f>
        <v>297</v>
      </c>
      <c r="I86" s="59">
        <f t="shared" si="16"/>
        <v>5687</v>
      </c>
      <c r="K86" s="117"/>
      <c r="L86"/>
      <c r="M86"/>
      <c r="N86"/>
      <c r="O86"/>
      <c r="P86"/>
    </row>
    <row r="87" spans="1:16" s="55" customFormat="1" x14ac:dyDescent="0.2">
      <c r="A87" s="25" t="s">
        <v>40</v>
      </c>
      <c r="B87" s="54"/>
      <c r="C87" s="54"/>
      <c r="D87" s="60">
        <v>2959</v>
      </c>
      <c r="E87" s="61">
        <v>143</v>
      </c>
      <c r="F87" s="60">
        <v>100</v>
      </c>
      <c r="G87" s="62">
        <v>2</v>
      </c>
      <c r="H87" s="57">
        <f t="shared" si="17"/>
        <v>245</v>
      </c>
      <c r="I87" s="59">
        <f t="shared" si="16"/>
        <v>3204</v>
      </c>
      <c r="K87" s="117"/>
      <c r="L87"/>
      <c r="M87"/>
      <c r="N87"/>
      <c r="O87"/>
      <c r="P87"/>
    </row>
    <row r="88" spans="1:16" x14ac:dyDescent="0.2">
      <c r="A88" s="25" t="s">
        <v>65</v>
      </c>
      <c r="B88" s="1"/>
      <c r="C88" s="1"/>
      <c r="D88" s="60">
        <v>333</v>
      </c>
      <c r="E88" s="61">
        <v>32</v>
      </c>
      <c r="F88" s="60">
        <v>19</v>
      </c>
      <c r="G88" s="62">
        <v>0</v>
      </c>
      <c r="H88" s="57">
        <f t="shared" si="17"/>
        <v>51</v>
      </c>
      <c r="I88" s="59">
        <f t="shared" si="16"/>
        <v>384</v>
      </c>
    </row>
    <row r="89" spans="1:16" x14ac:dyDescent="0.2">
      <c r="A89" s="25" t="s">
        <v>66</v>
      </c>
      <c r="B89" s="1"/>
      <c r="C89" s="1"/>
      <c r="D89" s="60">
        <v>413</v>
      </c>
      <c r="E89" s="61">
        <v>153</v>
      </c>
      <c r="F89" s="60">
        <v>58</v>
      </c>
      <c r="G89" s="62">
        <v>0</v>
      </c>
      <c r="H89" s="57">
        <f t="shared" si="17"/>
        <v>211</v>
      </c>
      <c r="I89" s="59">
        <f t="shared" si="16"/>
        <v>624</v>
      </c>
    </row>
    <row r="90" spans="1:16" x14ac:dyDescent="0.2">
      <c r="A90" s="25" t="s">
        <v>41</v>
      </c>
      <c r="B90" s="1"/>
      <c r="C90" s="1"/>
      <c r="D90" s="123">
        <v>1093</v>
      </c>
      <c r="E90" s="123">
        <v>21</v>
      </c>
      <c r="F90" s="123">
        <v>38</v>
      </c>
      <c r="G90" s="123">
        <v>0</v>
      </c>
      <c r="H90" s="57">
        <f t="shared" si="17"/>
        <v>59</v>
      </c>
      <c r="I90" s="59">
        <f t="shared" si="16"/>
        <v>1152</v>
      </c>
    </row>
    <row r="91" spans="1:16" x14ac:dyDescent="0.2">
      <c r="A91" s="25" t="s">
        <v>42</v>
      </c>
      <c r="B91" s="1"/>
      <c r="C91" s="1"/>
      <c r="D91" s="57">
        <v>1545</v>
      </c>
      <c r="E91" s="57">
        <v>50</v>
      </c>
      <c r="F91" s="57">
        <v>65</v>
      </c>
      <c r="G91" s="57">
        <v>1</v>
      </c>
      <c r="H91" s="57">
        <f t="shared" si="17"/>
        <v>116</v>
      </c>
      <c r="I91" s="59">
        <f t="shared" si="16"/>
        <v>1661</v>
      </c>
    </row>
    <row r="92" spans="1:16" x14ac:dyDescent="0.2">
      <c r="A92" s="25" t="s">
        <v>75</v>
      </c>
      <c r="B92" s="1"/>
      <c r="C92" s="1"/>
      <c r="D92" s="120">
        <v>114</v>
      </c>
      <c r="E92" s="120">
        <v>5</v>
      </c>
      <c r="F92" s="120">
        <v>0</v>
      </c>
      <c r="G92" s="120">
        <v>0</v>
      </c>
      <c r="H92" s="57">
        <f t="shared" si="17"/>
        <v>5</v>
      </c>
      <c r="I92" s="59">
        <f t="shared" si="16"/>
        <v>119</v>
      </c>
    </row>
    <row r="93" spans="1:16" x14ac:dyDescent="0.2">
      <c r="A93" s="25" t="s">
        <v>76</v>
      </c>
      <c r="B93" s="1"/>
      <c r="C93" s="2"/>
      <c r="D93" s="120">
        <v>365</v>
      </c>
      <c r="E93" s="120">
        <v>0</v>
      </c>
      <c r="F93" s="120">
        <v>0</v>
      </c>
      <c r="G93" s="120">
        <v>0</v>
      </c>
      <c r="H93" s="57">
        <f t="shared" si="17"/>
        <v>0</v>
      </c>
      <c r="I93" s="59">
        <f t="shared" si="16"/>
        <v>365</v>
      </c>
    </row>
    <row r="94" spans="1:16" x14ac:dyDescent="0.2">
      <c r="A94" s="43" t="s">
        <v>43</v>
      </c>
      <c r="B94" s="12"/>
      <c r="C94" s="13"/>
      <c r="D94" s="19">
        <f>D84+D86+D88+D90+D92</f>
        <v>7552</v>
      </c>
      <c r="E94" s="19">
        <f t="shared" ref="E94:H94" si="18">E84+E86+E88+E90+E92</f>
        <v>316</v>
      </c>
      <c r="F94" s="19">
        <f t="shared" si="18"/>
        <v>188</v>
      </c>
      <c r="G94" s="19">
        <f t="shared" si="18"/>
        <v>8</v>
      </c>
      <c r="H94" s="19">
        <f t="shared" si="18"/>
        <v>512</v>
      </c>
      <c r="I94" s="19">
        <f>SUM(D94:H94)</f>
        <v>8576</v>
      </c>
    </row>
    <row r="95" spans="1:16" ht="13.5" thickBot="1" x14ac:dyDescent="0.25">
      <c r="A95" s="26" t="s">
        <v>44</v>
      </c>
      <c r="B95" s="44"/>
      <c r="C95" s="45"/>
      <c r="D95" s="46">
        <f>D85+D87+D89+D91+D93</f>
        <v>5419</v>
      </c>
      <c r="E95" s="46">
        <f t="shared" ref="E95:H95" si="19">E85+E87+E89+E91+E93</f>
        <v>373</v>
      </c>
      <c r="F95" s="46">
        <f t="shared" si="19"/>
        <v>234</v>
      </c>
      <c r="G95" s="46">
        <f t="shared" si="19"/>
        <v>9</v>
      </c>
      <c r="H95" s="46">
        <f t="shared" si="19"/>
        <v>616</v>
      </c>
      <c r="I95" s="51">
        <f>+SUM(D95:G95)</f>
        <v>6035</v>
      </c>
    </row>
    <row r="96" spans="1:16" x14ac:dyDescent="0.2">
      <c r="A96" s="68"/>
      <c r="I96" s="89"/>
    </row>
    <row r="97" spans="1:9" ht="13.5" thickBot="1" x14ac:dyDescent="0.25">
      <c r="A97" s="69"/>
      <c r="B97" s="50"/>
      <c r="C97" s="50"/>
      <c r="D97" s="90"/>
      <c r="E97" s="90"/>
      <c r="F97" s="90"/>
      <c r="G97" s="90"/>
      <c r="H97" s="90"/>
      <c r="I97" s="91"/>
    </row>
    <row r="98" spans="1:9" x14ac:dyDescent="0.2">
      <c r="A98" s="64"/>
      <c r="B98" s="20"/>
      <c r="C98" s="20"/>
      <c r="D98" s="78"/>
      <c r="E98" s="78"/>
      <c r="F98" s="22" t="s">
        <v>45</v>
      </c>
      <c r="G98" s="78"/>
      <c r="H98" s="78"/>
      <c r="I98" s="72"/>
    </row>
    <row r="99" spans="1:9" x14ac:dyDescent="0.2">
      <c r="A99" s="68"/>
      <c r="C99" t="s">
        <v>46</v>
      </c>
      <c r="I99" s="89"/>
    </row>
    <row r="100" spans="1:9" ht="12.75" customHeight="1" x14ac:dyDescent="0.2">
      <c r="A100" s="142" t="s">
        <v>47</v>
      </c>
      <c r="B100" s="143"/>
      <c r="C100" s="143"/>
      <c r="D100" s="143"/>
      <c r="E100" s="143"/>
      <c r="F100" s="143"/>
      <c r="G100" s="143"/>
      <c r="H100" s="143"/>
      <c r="I100" s="144"/>
    </row>
    <row r="101" spans="1:9" x14ac:dyDescent="0.2">
      <c r="A101" s="68"/>
      <c r="F101" s="71"/>
      <c r="I101" s="89"/>
    </row>
    <row r="102" spans="1:9" x14ac:dyDescent="0.2">
      <c r="A102" s="68"/>
      <c r="G102" s="140" t="s">
        <v>2</v>
      </c>
      <c r="H102" s="87" t="s">
        <v>3</v>
      </c>
      <c r="I102" s="92" t="s">
        <v>26</v>
      </c>
    </row>
    <row r="103" spans="1:9" x14ac:dyDescent="0.2">
      <c r="A103" s="65" t="s">
        <v>48</v>
      </c>
      <c r="B103" s="1"/>
      <c r="C103" s="1"/>
      <c r="D103" s="93"/>
      <c r="E103" s="93"/>
      <c r="F103" s="94"/>
      <c r="G103" s="75">
        <v>11717</v>
      </c>
      <c r="H103" s="95">
        <v>7691</v>
      </c>
      <c r="I103" s="77">
        <f>SUM(G103:H103)</f>
        <v>19408</v>
      </c>
    </row>
    <row r="104" spans="1:9" x14ac:dyDescent="0.2">
      <c r="A104" s="65" t="s">
        <v>0</v>
      </c>
      <c r="B104" s="1"/>
      <c r="C104" s="1"/>
      <c r="D104" s="93"/>
      <c r="E104" s="93"/>
      <c r="F104" s="94"/>
      <c r="G104" s="75">
        <v>57955</v>
      </c>
      <c r="H104" s="95">
        <v>52805</v>
      </c>
      <c r="I104" s="77">
        <f>SUM(G104:H104)</f>
        <v>110760</v>
      </c>
    </row>
    <row r="105" spans="1:9" x14ac:dyDescent="0.2">
      <c r="A105" s="65" t="s">
        <v>1</v>
      </c>
      <c r="B105" s="1"/>
      <c r="C105" s="1"/>
      <c r="D105" s="93"/>
      <c r="E105" s="93"/>
      <c r="F105" s="94"/>
      <c r="G105" s="96">
        <f>G103/G104</f>
        <v>0.20217410059528945</v>
      </c>
      <c r="H105" s="97">
        <f>H103/H104</f>
        <v>0.14564908626077075</v>
      </c>
      <c r="I105" s="98">
        <f>I103/I104</f>
        <v>0.17522571325388228</v>
      </c>
    </row>
    <row r="106" spans="1:9" x14ac:dyDescent="0.2">
      <c r="A106" s="68"/>
      <c r="I106" s="89"/>
    </row>
    <row r="107" spans="1:9" x14ac:dyDescent="0.2">
      <c r="A107" s="65" t="s">
        <v>4</v>
      </c>
      <c r="B107" s="1"/>
      <c r="C107" s="1"/>
      <c r="D107" s="93"/>
      <c r="E107" s="93"/>
      <c r="F107" s="94"/>
      <c r="G107" s="134">
        <v>43.4</v>
      </c>
      <c r="H107" s="135">
        <v>32869.300000000003</v>
      </c>
      <c r="I107" s="99">
        <f>SUM(G107:H107)</f>
        <v>32912.700000000004</v>
      </c>
    </row>
    <row r="108" spans="1:9" x14ac:dyDescent="0.2">
      <c r="A108" s="65" t="s">
        <v>5</v>
      </c>
      <c r="B108" s="1"/>
      <c r="C108" s="1"/>
      <c r="D108" s="93"/>
      <c r="E108" s="93"/>
      <c r="F108" s="94"/>
      <c r="G108" s="134">
        <v>217.63</v>
      </c>
      <c r="H108" s="135">
        <v>233415.1</v>
      </c>
      <c r="I108" s="99">
        <f>SUM(G108:H108)</f>
        <v>233632.73</v>
      </c>
    </row>
    <row r="109" spans="1:9" ht="13.5" thickBot="1" x14ac:dyDescent="0.25">
      <c r="A109" s="70" t="s">
        <v>6</v>
      </c>
      <c r="B109" s="47"/>
      <c r="C109" s="47"/>
      <c r="D109" s="100"/>
      <c r="E109" s="100"/>
      <c r="F109" s="101"/>
      <c r="G109" s="102">
        <f>G107/G108</f>
        <v>0.19942103570279832</v>
      </c>
      <c r="H109" s="103">
        <f>H107/H108</f>
        <v>0.14081908154185399</v>
      </c>
      <c r="I109" s="104">
        <f>I107/I108</f>
        <v>0.14087366954107844</v>
      </c>
    </row>
    <row r="110" spans="1:9" x14ac:dyDescent="0.2">
      <c r="F110" s="71" t="s">
        <v>7</v>
      </c>
    </row>
    <row r="111" spans="1:9" ht="13.5" thickBot="1" x14ac:dyDescent="0.25"/>
    <row r="112" spans="1:9" x14ac:dyDescent="0.2">
      <c r="A112" s="64"/>
      <c r="B112" s="20"/>
      <c r="C112" s="20"/>
      <c r="D112" s="78"/>
      <c r="E112" s="78"/>
      <c r="F112" s="22" t="s">
        <v>52</v>
      </c>
      <c r="G112" s="78"/>
      <c r="H112" s="78"/>
      <c r="I112" s="72"/>
    </row>
    <row r="113" spans="1:10" x14ac:dyDescent="0.2">
      <c r="A113" s="145" t="s">
        <v>53</v>
      </c>
      <c r="B113" s="146"/>
      <c r="C113" s="146"/>
      <c r="D113" s="146"/>
      <c r="E113" s="146"/>
      <c r="F113" s="146"/>
      <c r="G113" s="146"/>
      <c r="H113" s="146"/>
      <c r="I113" s="147"/>
    </row>
    <row r="114" spans="1:10" x14ac:dyDescent="0.2">
      <c r="A114" s="145" t="s">
        <v>54</v>
      </c>
      <c r="B114" s="146"/>
      <c r="C114" s="146"/>
      <c r="D114" s="146"/>
      <c r="E114" s="146"/>
      <c r="F114" s="146"/>
      <c r="G114" s="146"/>
      <c r="H114" s="146"/>
      <c r="I114" s="147"/>
    </row>
    <row r="115" spans="1:10" x14ac:dyDescent="0.2">
      <c r="A115" s="68"/>
      <c r="I115" s="89"/>
    </row>
    <row r="116" spans="1:10" x14ac:dyDescent="0.2">
      <c r="A116" s="68"/>
      <c r="E116" s="141" t="s">
        <v>15</v>
      </c>
      <c r="F116" s="141" t="s">
        <v>2</v>
      </c>
      <c r="G116" s="141" t="s">
        <v>67</v>
      </c>
      <c r="H116" s="141" t="s">
        <v>3</v>
      </c>
      <c r="I116" s="121" t="s">
        <v>77</v>
      </c>
      <c r="J116" s="48" t="s">
        <v>26</v>
      </c>
    </row>
    <row r="117" spans="1:10" x14ac:dyDescent="0.2">
      <c r="A117" s="25" t="s">
        <v>55</v>
      </c>
      <c r="B117" s="1"/>
      <c r="C117" s="1"/>
      <c r="D117" s="105"/>
      <c r="E117" s="106"/>
      <c r="F117" s="106"/>
      <c r="G117" s="106"/>
      <c r="H117" s="87"/>
      <c r="I117" s="88"/>
      <c r="J117" s="107">
        <f>SUM(E117:H117)</f>
        <v>0</v>
      </c>
    </row>
    <row r="118" spans="1:10" x14ac:dyDescent="0.2">
      <c r="A118" s="25" t="s">
        <v>56</v>
      </c>
      <c r="B118" s="1"/>
      <c r="C118" s="1"/>
      <c r="D118" s="105"/>
      <c r="E118" s="106"/>
      <c r="F118" s="106"/>
      <c r="G118" s="106"/>
      <c r="H118" s="108"/>
      <c r="I118" s="108"/>
      <c r="J118" s="107">
        <f>SUM(E118:H118)</f>
        <v>0</v>
      </c>
    </row>
    <row r="119" spans="1:10" x14ac:dyDescent="0.2">
      <c r="A119" s="25" t="s">
        <v>57</v>
      </c>
      <c r="B119" s="1"/>
      <c r="C119" s="1"/>
      <c r="D119" s="105"/>
      <c r="E119" s="109">
        <v>9</v>
      </c>
      <c r="F119" s="109">
        <v>37</v>
      </c>
      <c r="G119" s="109">
        <v>1</v>
      </c>
      <c r="H119" s="109">
        <v>98</v>
      </c>
      <c r="I119" s="122">
        <v>10</v>
      </c>
      <c r="J119" s="107">
        <f>SUM(E119:I119)</f>
        <v>155</v>
      </c>
    </row>
    <row r="120" spans="1:10" ht="13.5" thickBot="1" x14ac:dyDescent="0.25">
      <c r="A120" s="49" t="s">
        <v>58</v>
      </c>
      <c r="B120" s="47"/>
      <c r="C120" s="47"/>
      <c r="D120" s="110"/>
      <c r="E120" s="132">
        <v>8.9</v>
      </c>
      <c r="F120" s="132">
        <v>44.97</v>
      </c>
      <c r="G120" s="132">
        <v>0.2</v>
      </c>
      <c r="H120" s="132">
        <v>55.6</v>
      </c>
      <c r="I120" s="133">
        <v>26.5</v>
      </c>
      <c r="J120" s="111">
        <f>SUM(E120:I120)</f>
        <v>136.17000000000002</v>
      </c>
    </row>
    <row r="122" spans="1:10" x14ac:dyDescent="0.2">
      <c r="A122" s="3" t="s">
        <v>59</v>
      </c>
    </row>
    <row r="123" spans="1:10" ht="13.5" customHeight="1" x14ac:dyDescent="0.2">
      <c r="A123" s="3"/>
    </row>
    <row r="124" spans="1:10" ht="15" customHeight="1" x14ac:dyDescent="0.2">
      <c r="A124" s="63" t="s">
        <v>60</v>
      </c>
    </row>
    <row r="125" spans="1:10" x14ac:dyDescent="0.2">
      <c r="A125" s="3" t="s">
        <v>8</v>
      </c>
    </row>
    <row r="126" spans="1:10" x14ac:dyDescent="0.2">
      <c r="A126" s="63" t="s">
        <v>49</v>
      </c>
    </row>
    <row r="128" spans="1:10" x14ac:dyDescent="0.2">
      <c r="A128" s="63" t="s">
        <v>61</v>
      </c>
    </row>
    <row r="129" spans="1:1" x14ac:dyDescent="0.2">
      <c r="A129" s="63" t="s">
        <v>10</v>
      </c>
    </row>
    <row r="130" spans="1:1" x14ac:dyDescent="0.2">
      <c r="A130" s="117" t="s">
        <v>80</v>
      </c>
    </row>
    <row r="132" spans="1:1" x14ac:dyDescent="0.2">
      <c r="A132" s="63" t="s">
        <v>62</v>
      </c>
    </row>
    <row r="133" spans="1:1" x14ac:dyDescent="0.2">
      <c r="A133" s="63" t="s">
        <v>9</v>
      </c>
    </row>
    <row r="134" spans="1:1" x14ac:dyDescent="0.2">
      <c r="A134" s="117" t="s">
        <v>68</v>
      </c>
    </row>
    <row r="135" spans="1:1" x14ac:dyDescent="0.2">
      <c r="A135" s="117" t="s">
        <v>81</v>
      </c>
    </row>
    <row r="137" spans="1:1" x14ac:dyDescent="0.2">
      <c r="A137" s="63" t="s">
        <v>63</v>
      </c>
    </row>
    <row r="138" spans="1:1" x14ac:dyDescent="0.2">
      <c r="A138" s="63" t="s">
        <v>50</v>
      </c>
    </row>
    <row r="139" spans="1:1" x14ac:dyDescent="0.2">
      <c r="A139" s="63" t="s">
        <v>51</v>
      </c>
    </row>
    <row r="140" spans="1:1" x14ac:dyDescent="0.2">
      <c r="A140" s="117" t="s">
        <v>82</v>
      </c>
    </row>
    <row r="142" spans="1:1" x14ac:dyDescent="0.2">
      <c r="A142" s="63" t="s">
        <v>73</v>
      </c>
    </row>
    <row r="144" spans="1:1" x14ac:dyDescent="0.2">
      <c r="A144" s="63" t="s">
        <v>69</v>
      </c>
    </row>
    <row r="145" spans="1:1" x14ac:dyDescent="0.2">
      <c r="A145" s="63" t="s">
        <v>70</v>
      </c>
    </row>
    <row r="146" spans="1:1" x14ac:dyDescent="0.2">
      <c r="A146" s="63" t="s">
        <v>72</v>
      </c>
    </row>
    <row r="147" spans="1:1" x14ac:dyDescent="0.2">
      <c r="A147" s="63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2024-03-20T16:56:47Z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