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autoCompressPictures="0" defaultThemeVersion="124226"/>
  <xr:revisionPtr revIDLastSave="0" documentId="13_ncr:1_{6ED69CC0-B82A-4D85-8A04-B4AB12E091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<sst xmlns="http://schemas.openxmlformats.org/spreadsheetml/2006/main" count="174" uniqueCount="85">
  <si>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</si>
  <si>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</si>
  <si>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</si>
  <si>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</si>
  <si>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</si>
  <si>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</si>
  <si>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</si>
  <si>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</si>
  <si>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</si>
  <si>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</si>
  <si>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</si>
  <si>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</si>
  <si>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</si>
  <si>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</si>
  <si>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</si>
  <si>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</si>
  <si>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</si>
  <si>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</si>
  <si>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</si>
  <si>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</si>
  <si>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</si>
  <si>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</si>
  <si>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</si>
  <si>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</si>
  <si>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</si>
  <si>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</si>
  <si>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</si>
  <si>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</si>
  <si>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</si>
  <si>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</si>
  <si>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</si>
  <si>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</si>
  <si>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</si>
  <si>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</si>
  <si>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</si>
  <si>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</si>
  <si>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</si>
  <si>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</si>
  <si>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</si>
  <si>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</si>
  <si>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</si>
  <si>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</si>
  <si>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</si>
  <si>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</si>
  <si>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</si>
  <si>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</si>
  <si>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</si>
  <si>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</si>
  <si>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</si>
  <si>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</si>
  <si>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</si>
  <si>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</si>
  <si>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</si>
  <si>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</si>
  <si>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</si>
  <si>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</si>
  <si>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</si>
  <si>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</si>
  <si>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</si>
  <si>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</si>
  <si>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</si>
  <si>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</si>
  <si>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</si>
  <si>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</si>
  <si>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</si>
  <si>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</si>
  <si>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</si>
  <si>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</si>
  <si>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</si>
  <si>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</si>
  <si>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</si>
  <si>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</si>
  <si>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</si>
  <si>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</si>
  <si>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</si>
  <si>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</si>
  <si>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</si>
  <si>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</si>
  <si>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</si>
  <si>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</si>
  <si>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</si>
  <si>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February 28, 2023</t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</si>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</sst>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topLeftCell="A24" zoomScaleNormal="100" workbookViewId="0">
      <selection activeCell="F41" sqref="F41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16</v>
      </c>
    </row>
    <row r="3" spans="1:12" x14ac:dyDescent="0.25">
      <c r="F3" s="4" t="s">
        <v>17</v>
      </c>
    </row>
    <row r="4" spans="1:12" x14ac:dyDescent="0.25">
      <c r="F4" s="4" t="s">
        <v>81</v>
      </c>
      <c r="H4" s="119" t="s">
        <v>78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5">
      <c r="A10" s="26" t="s">
        <v>12</v>
      </c>
      <c r="B10" s="1"/>
      <c r="C10" s="130"/>
      <c r="D10" s="74">
        <v>19064</v>
      </c>
      <c r="E10" s="74">
        <v>8060</v>
      </c>
      <c r="F10" s="74">
        <v>3693</v>
      </c>
      <c r="G10" s="74">
        <v>108</v>
      </c>
      <c r="H10" s="74">
        <f>SUM(E10:G10)</f>
        <v>11861</v>
      </c>
      <c r="I10" s="75">
        <f>SUM(D10:G10)</f>
        <v>30925</v>
      </c>
    </row>
    <row r="11" spans="1:12" s="56" customFormat="1" x14ac:dyDescent="0.25">
      <c r="A11" s="26" t="s">
        <v>27</v>
      </c>
      <c r="B11" s="55"/>
      <c r="C11" s="55"/>
      <c r="D11" s="76">
        <v>217106</v>
      </c>
      <c r="E11" s="76">
        <v>32250</v>
      </c>
      <c r="F11" s="76">
        <v>15023</v>
      </c>
      <c r="G11" s="77">
        <v>488</v>
      </c>
      <c r="H11" s="74">
        <f>SUM(E11:G11)</f>
        <v>47761</v>
      </c>
      <c r="I11" s="75">
        <f>SUM(D11:G11)</f>
        <v>264867</v>
      </c>
    </row>
    <row r="12" spans="1:12" x14ac:dyDescent="0.25">
      <c r="A12" s="26" t="s">
        <v>64</v>
      </c>
      <c r="B12" s="1"/>
      <c r="C12" s="1"/>
      <c r="D12" s="114">
        <v>16727</v>
      </c>
      <c r="E12" s="114">
        <v>7960</v>
      </c>
      <c r="F12" s="114">
        <v>3144</v>
      </c>
      <c r="G12" s="114">
        <v>67</v>
      </c>
      <c r="H12" s="74">
        <f>SUM(E12:G12)</f>
        <v>11171</v>
      </c>
      <c r="I12" s="75">
        <f>SUM(D12:G12)</f>
        <v>27898</v>
      </c>
    </row>
    <row r="13" spans="1:12" ht="15.6" x14ac:dyDescent="0.3">
      <c r="A13" s="26" t="s">
        <v>28</v>
      </c>
      <c r="B13" s="1"/>
      <c r="C13" s="1"/>
      <c r="D13" s="114">
        <v>78055</v>
      </c>
      <c r="E13" s="114">
        <v>9246</v>
      </c>
      <c r="F13" s="114">
        <v>9269</v>
      </c>
      <c r="G13" s="114">
        <v>446</v>
      </c>
      <c r="H13" s="114">
        <f>SUM(E13:G13)</f>
        <v>18961</v>
      </c>
      <c r="I13" s="75">
        <f>SUM(D13:G13)</f>
        <v>97016</v>
      </c>
      <c r="L13" s="121"/>
    </row>
    <row r="14" spans="1:12" x14ac:dyDescent="0.25">
      <c r="A14" s="26" t="s">
        <v>74</v>
      </c>
      <c r="B14" s="1"/>
      <c r="C14" s="2"/>
      <c r="D14" s="114">
        <v>3487</v>
      </c>
      <c r="E14" s="114">
        <v>168</v>
      </c>
      <c r="F14" s="114">
        <v>202</v>
      </c>
      <c r="G14" s="114">
        <v>2</v>
      </c>
      <c r="H14" s="74">
        <f>SUM(E14:G14)</f>
        <v>372</v>
      </c>
      <c r="I14" s="75">
        <f>SUM(D14:G14)</f>
        <v>3859</v>
      </c>
    </row>
    <row r="15" spans="1:12" ht="13.8" thickBot="1" x14ac:dyDescent="0.3">
      <c r="A15" s="27" t="s">
        <v>26</v>
      </c>
      <c r="B15" s="28"/>
      <c r="C15" s="29"/>
      <c r="D15" s="115">
        <f>SUM(D10:D14)</f>
        <v>334439</v>
      </c>
      <c r="E15" s="115">
        <f t="shared" ref="E15:I15" si="0">SUM(E10:E14)</f>
        <v>57684</v>
      </c>
      <c r="F15" s="115">
        <f t="shared" si="0"/>
        <v>31331</v>
      </c>
      <c r="G15" s="115">
        <f t="shared" si="0"/>
        <v>1111</v>
      </c>
      <c r="H15" s="30">
        <f t="shared" si="0"/>
        <v>90126</v>
      </c>
      <c r="I15" s="31">
        <f t="shared" si="0"/>
        <v>424565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5">
      <c r="A20" s="26" t="s">
        <v>12</v>
      </c>
      <c r="B20" s="1"/>
      <c r="C20" s="1"/>
      <c r="D20" s="74">
        <v>252463</v>
      </c>
      <c r="E20" s="74">
        <v>30803</v>
      </c>
      <c r="F20" s="74">
        <v>6329</v>
      </c>
      <c r="G20" s="74">
        <v>116</v>
      </c>
      <c r="H20" s="74">
        <f>SUM(E20:G20)</f>
        <v>37248</v>
      </c>
      <c r="I20" s="75">
        <f>SUM(D20:G20)</f>
        <v>289711</v>
      </c>
    </row>
    <row r="21" spans="1:10" s="56" customFormat="1" x14ac:dyDescent="0.25">
      <c r="A21" s="26" t="s">
        <v>30</v>
      </c>
      <c r="B21" s="55"/>
      <c r="C21" s="55"/>
      <c r="D21" s="129">
        <v>1206605</v>
      </c>
      <c r="E21" s="76">
        <v>107636</v>
      </c>
      <c r="F21" s="76">
        <v>25080</v>
      </c>
      <c r="G21" s="76">
        <v>517</v>
      </c>
      <c r="H21" s="74">
        <f>SUM(E21:G21)</f>
        <v>133233</v>
      </c>
      <c r="I21" s="75">
        <f>SUM(D21:G21)</f>
        <v>1339838</v>
      </c>
    </row>
    <row r="22" spans="1:10" x14ac:dyDescent="0.25">
      <c r="A22" s="26" t="s">
        <v>64</v>
      </c>
      <c r="B22" s="1"/>
      <c r="C22" s="1"/>
      <c r="D22" s="114">
        <v>184389</v>
      </c>
      <c r="E22" s="114">
        <v>27323</v>
      </c>
      <c r="F22" s="114">
        <v>6393</v>
      </c>
      <c r="G22" s="114">
        <v>70</v>
      </c>
      <c r="H22" s="74">
        <f>SUM(E22:G22)</f>
        <v>33786</v>
      </c>
      <c r="I22" s="75">
        <f>SUM(D22:G22)</f>
        <v>218175</v>
      </c>
    </row>
    <row r="23" spans="1:10" x14ac:dyDescent="0.25">
      <c r="A23" s="26" t="s">
        <v>28</v>
      </c>
      <c r="B23" s="1"/>
      <c r="C23" s="1"/>
      <c r="D23" s="114">
        <v>547087</v>
      </c>
      <c r="E23" s="114">
        <v>32382</v>
      </c>
      <c r="F23" s="114">
        <v>18456</v>
      </c>
      <c r="G23" s="114">
        <v>534</v>
      </c>
      <c r="H23" s="74">
        <f>SUM(E23:G23)</f>
        <v>51372</v>
      </c>
      <c r="I23" s="75">
        <f>SUM(D23:G23)</f>
        <v>598459</v>
      </c>
    </row>
    <row r="24" spans="1:10" x14ac:dyDescent="0.25">
      <c r="A24" s="26" t="s">
        <v>74</v>
      </c>
      <c r="B24" s="1"/>
      <c r="C24" s="2"/>
      <c r="D24" s="125">
        <v>157592</v>
      </c>
      <c r="E24" s="125">
        <v>5050</v>
      </c>
      <c r="F24" s="125">
        <v>10408</v>
      </c>
      <c r="G24" s="125">
        <v>117</v>
      </c>
      <c r="H24" s="74">
        <f>SUM(E24:G24)</f>
        <v>15575</v>
      </c>
      <c r="I24" s="75">
        <f>SUM(D24:G24)</f>
        <v>173167</v>
      </c>
    </row>
    <row r="25" spans="1:10" ht="13.8" thickBot="1" x14ac:dyDescent="0.3">
      <c r="A25" s="27" t="s">
        <v>26</v>
      </c>
      <c r="B25" s="28"/>
      <c r="C25" s="29"/>
      <c r="D25" s="30">
        <f t="shared" ref="D25:I25" si="1">SUM(D20:D24)</f>
        <v>2348136</v>
      </c>
      <c r="E25" s="30">
        <f t="shared" si="1"/>
        <v>203194</v>
      </c>
      <c r="F25" s="30">
        <f t="shared" si="1"/>
        <v>66666</v>
      </c>
      <c r="G25" s="30">
        <f t="shared" si="1"/>
        <v>1354</v>
      </c>
      <c r="H25" s="30">
        <f t="shared" si="1"/>
        <v>271214</v>
      </c>
      <c r="I25" s="31">
        <f t="shared" si="1"/>
        <v>2619350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5">
      <c r="A30" s="26" t="s">
        <v>12</v>
      </c>
      <c r="B30" s="1"/>
      <c r="C30" s="2"/>
      <c r="D30" s="80">
        <f>D10/D20</f>
        <v>7.5512055231855751E-2</v>
      </c>
      <c r="E30" s="80">
        <f t="shared" ref="D30:G31" si="2">E10/E20</f>
        <v>0.26166282504950816</v>
      </c>
      <c r="F30" s="80">
        <f t="shared" si="2"/>
        <v>0.5835045030810555</v>
      </c>
      <c r="G30" s="80">
        <f t="shared" si="2"/>
        <v>0.93103448275862066</v>
      </c>
      <c r="H30" s="80">
        <f t="shared" ref="H30" si="3">H10/H20</f>
        <v>0.31843320446735396</v>
      </c>
      <c r="I30" s="81">
        <f>I10/I20</f>
        <v>0.10674430725792255</v>
      </c>
    </row>
    <row r="31" spans="1:10" x14ac:dyDescent="0.25">
      <c r="A31" s="26" t="s">
        <v>30</v>
      </c>
      <c r="B31" s="1"/>
      <c r="C31" s="2"/>
      <c r="D31" s="80">
        <f t="shared" si="2"/>
        <v>0.17993129483136569</v>
      </c>
      <c r="E31" s="80">
        <f t="shared" si="2"/>
        <v>0.29962094466535361</v>
      </c>
      <c r="F31" s="80">
        <f t="shared" si="2"/>
        <v>0.59900318979266343</v>
      </c>
      <c r="G31" s="80">
        <f t="shared" si="2"/>
        <v>0.94390715667311409</v>
      </c>
      <c r="H31" s="80">
        <f t="shared" ref="D31:I34" si="4">H11/H21</f>
        <v>0.35847725413373566</v>
      </c>
      <c r="I31" s="81">
        <f t="shared" si="4"/>
        <v>0.19768583963135841</v>
      </c>
      <c r="J31" s="119"/>
    </row>
    <row r="32" spans="1:10" x14ac:dyDescent="0.25">
      <c r="A32" s="26" t="s">
        <v>64</v>
      </c>
      <c r="B32" s="1"/>
      <c r="C32" s="2"/>
      <c r="D32" s="80">
        <f>D12/D22</f>
        <v>9.0715823612037588E-2</v>
      </c>
      <c r="E32" s="80">
        <f t="shared" si="4"/>
        <v>0.29132964901365149</v>
      </c>
      <c r="F32" s="80">
        <f>F12/F22</f>
        <v>0.49178789300797748</v>
      </c>
      <c r="G32" s="80">
        <f t="shared" si="4"/>
        <v>0.95714285714285718</v>
      </c>
      <c r="H32" s="80">
        <f t="shared" si="4"/>
        <v>0.33063991002190257</v>
      </c>
      <c r="I32" s="81">
        <f t="shared" si="4"/>
        <v>0.12786982926549789</v>
      </c>
    </row>
    <row r="33" spans="1:11" x14ac:dyDescent="0.25">
      <c r="A33" s="26" t="s">
        <v>28</v>
      </c>
      <c r="B33" s="1"/>
      <c r="C33" s="2"/>
      <c r="D33" s="80">
        <f t="shared" si="4"/>
        <v>0.14267383432616751</v>
      </c>
      <c r="E33" s="80">
        <f t="shared" si="4"/>
        <v>0.28552899759125439</v>
      </c>
      <c r="F33" s="80">
        <f t="shared" si="4"/>
        <v>0.50222149978326835</v>
      </c>
      <c r="G33" s="80">
        <f t="shared" si="4"/>
        <v>0.83520599250936334</v>
      </c>
      <c r="H33" s="80">
        <f t="shared" si="4"/>
        <v>0.3690921124347894</v>
      </c>
      <c r="I33" s="81">
        <f t="shared" si="4"/>
        <v>0.1621096850410805</v>
      </c>
    </row>
    <row r="34" spans="1:11" x14ac:dyDescent="0.25">
      <c r="A34" s="26" t="s">
        <v>74</v>
      </c>
      <c r="B34" s="1"/>
      <c r="C34" s="2"/>
      <c r="D34" s="80">
        <f t="shared" si="4"/>
        <v>2.2126757703436722E-2</v>
      </c>
      <c r="E34" s="80">
        <f t="shared" si="4"/>
        <v>3.3267326732673269E-2</v>
      </c>
      <c r="F34" s="80">
        <f t="shared" si="4"/>
        <v>1.9408147578785548E-2</v>
      </c>
      <c r="G34" s="80">
        <f t="shared" si="4"/>
        <v>1.7094017094017096E-2</v>
      </c>
      <c r="H34" s="80">
        <f t="shared" si="4"/>
        <v>2.3884430176565007E-2</v>
      </c>
      <c r="I34" s="81">
        <f t="shared" si="4"/>
        <v>2.2284846419929893E-2</v>
      </c>
    </row>
    <row r="35" spans="1:11" ht="13.8" thickBot="1" x14ac:dyDescent="0.3">
      <c r="A35" s="27" t="s">
        <v>26</v>
      </c>
      <c r="B35" s="28"/>
      <c r="C35" s="29"/>
      <c r="D35" s="53">
        <f t="shared" ref="D35:I35" si="5">D15/D25</f>
        <v>0.14242744031861868</v>
      </c>
      <c r="E35" s="53">
        <f t="shared" si="5"/>
        <v>0.28388633522643386</v>
      </c>
      <c r="F35" s="53">
        <f t="shared" si="5"/>
        <v>0.46996969969699698</v>
      </c>
      <c r="G35" s="53">
        <f t="shared" si="5"/>
        <v>0.82053175775480058</v>
      </c>
      <c r="H35" s="53">
        <f t="shared" si="5"/>
        <v>0.33230585441754484</v>
      </c>
      <c r="I35" s="54">
        <f t="shared" si="5"/>
        <v>0.16208792257621166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5">
      <c r="A40" s="26" t="s">
        <v>12</v>
      </c>
      <c r="B40" s="5"/>
      <c r="C40" s="5"/>
      <c r="D40" s="74">
        <v>55.3</v>
      </c>
      <c r="E40" s="74">
        <v>21.6</v>
      </c>
      <c r="F40" s="74">
        <v>236.8</v>
      </c>
      <c r="G40" s="74">
        <v>200.8</v>
      </c>
      <c r="H40" s="74">
        <f>SUM(E40:G40)</f>
        <v>459.20000000000005</v>
      </c>
      <c r="I40" s="75">
        <f>SUM(D40:G40)</f>
        <v>514.5</v>
      </c>
    </row>
    <row r="41" spans="1:11" s="56" customFormat="1" x14ac:dyDescent="0.25">
      <c r="A41" s="34" t="s">
        <v>30</v>
      </c>
      <c r="B41" s="57"/>
      <c r="C41" s="57"/>
      <c r="D41" s="76">
        <v>620.47</v>
      </c>
      <c r="E41" s="76">
        <v>87.51</v>
      </c>
      <c r="F41" s="76">
        <v>1140.17</v>
      </c>
      <c r="G41" s="82">
        <v>1045.21</v>
      </c>
      <c r="H41" s="74">
        <f t="shared" ref="H41:H44" si="6">SUM(E41:G41)</f>
        <v>2272.8900000000003</v>
      </c>
      <c r="I41" s="75">
        <f>SUM(D41:G41)</f>
        <v>2893.36</v>
      </c>
    </row>
    <row r="42" spans="1:11" x14ac:dyDescent="0.25">
      <c r="A42" s="34" t="s">
        <v>64</v>
      </c>
      <c r="B42" s="5"/>
      <c r="C42" s="5"/>
      <c r="D42" s="114">
        <v>48</v>
      </c>
      <c r="E42" s="114">
        <v>21.3</v>
      </c>
      <c r="F42" s="114">
        <v>152.19999999999999</v>
      </c>
      <c r="G42" s="114">
        <v>106.5</v>
      </c>
      <c r="H42" s="74">
        <f t="shared" si="6"/>
        <v>280</v>
      </c>
      <c r="I42" s="75">
        <f>SUM(D42:G42)</f>
        <v>328</v>
      </c>
    </row>
    <row r="43" spans="1:11" x14ac:dyDescent="0.25">
      <c r="A43" s="34" t="s">
        <v>28</v>
      </c>
      <c r="B43" s="5"/>
      <c r="C43" s="5"/>
      <c r="D43" s="74">
        <v>229.5</v>
      </c>
      <c r="E43" s="74">
        <v>23.6</v>
      </c>
      <c r="F43" s="74">
        <v>590.20000000000005</v>
      </c>
      <c r="G43" s="74">
        <v>547.6</v>
      </c>
      <c r="H43" s="74">
        <f t="shared" si="6"/>
        <v>1161.4000000000001</v>
      </c>
      <c r="I43" s="75">
        <f>SUM(D43:G43)</f>
        <v>1390.9</v>
      </c>
    </row>
    <row r="44" spans="1:11" x14ac:dyDescent="0.25">
      <c r="A44" s="26" t="s">
        <v>74</v>
      </c>
      <c r="B44" s="5"/>
      <c r="C44" s="6"/>
      <c r="D44" s="125">
        <v>10</v>
      </c>
      <c r="E44" s="125">
        <v>0.4</v>
      </c>
      <c r="F44" s="125">
        <v>3.4</v>
      </c>
      <c r="G44" s="125">
        <v>0.6</v>
      </c>
      <c r="H44" s="74">
        <f t="shared" si="6"/>
        <v>4.3999999999999995</v>
      </c>
      <c r="I44" s="75">
        <f>SUM(D44:G44)</f>
        <v>14.4</v>
      </c>
    </row>
    <row r="45" spans="1:11" ht="13.8" thickBot="1" x14ac:dyDescent="0.3">
      <c r="A45" s="35" t="s">
        <v>26</v>
      </c>
      <c r="B45" s="36"/>
      <c r="C45" s="37"/>
      <c r="D45" s="30">
        <f t="shared" ref="D45:I45" si="7">SUM(D40:D44)</f>
        <v>963.27</v>
      </c>
      <c r="E45" s="30">
        <f t="shared" si="7"/>
        <v>154.41000000000003</v>
      </c>
      <c r="F45" s="30">
        <f t="shared" si="7"/>
        <v>2122.77</v>
      </c>
      <c r="G45" s="30">
        <f t="shared" si="7"/>
        <v>1900.71</v>
      </c>
      <c r="H45" s="30">
        <f t="shared" si="7"/>
        <v>4177.8899999999994</v>
      </c>
      <c r="I45" s="31">
        <f t="shared" si="7"/>
        <v>5141.16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5">
      <c r="A50" s="26" t="s">
        <v>12</v>
      </c>
      <c r="B50" s="5"/>
      <c r="C50" s="5"/>
      <c r="D50" s="74">
        <v>774.6</v>
      </c>
      <c r="E50" s="74">
        <v>72.400000000000006</v>
      </c>
      <c r="F50" s="74">
        <v>326.3</v>
      </c>
      <c r="G50" s="122">
        <v>208.4</v>
      </c>
      <c r="H50" s="74">
        <f>SUM(E50:G50)</f>
        <v>607.1</v>
      </c>
      <c r="I50" s="60">
        <f>SUM(D50:G50)</f>
        <v>1381.7</v>
      </c>
    </row>
    <row r="51" spans="1:10" s="56" customFormat="1" x14ac:dyDescent="0.25">
      <c r="A51" s="34" t="s">
        <v>30</v>
      </c>
      <c r="B51" s="57"/>
      <c r="C51" s="57"/>
      <c r="D51" s="76">
        <v>3453.33</v>
      </c>
      <c r="E51" s="76">
        <v>309.91000000000003</v>
      </c>
      <c r="F51" s="76">
        <v>1568.36</v>
      </c>
      <c r="G51" s="76">
        <v>1079.3599999999999</v>
      </c>
      <c r="H51" s="74">
        <f>SUM(E51:G51)</f>
        <v>2957.63</v>
      </c>
      <c r="I51" s="60">
        <f>SUM(D51:G51)</f>
        <v>6410.9599999999991</v>
      </c>
    </row>
    <row r="52" spans="1:10" x14ac:dyDescent="0.25">
      <c r="A52" s="34" t="s">
        <v>64</v>
      </c>
      <c r="B52" s="5"/>
      <c r="C52" s="5"/>
      <c r="D52" s="76">
        <v>518.1</v>
      </c>
      <c r="E52" s="76">
        <v>62</v>
      </c>
      <c r="F52" s="76">
        <v>217.7</v>
      </c>
      <c r="G52" s="76">
        <v>108.1</v>
      </c>
      <c r="H52" s="84">
        <f>SUM(E52:G52)</f>
        <v>387.79999999999995</v>
      </c>
      <c r="I52" s="60">
        <f>SUM(D52:G52)</f>
        <v>905.9</v>
      </c>
    </row>
    <row r="53" spans="1:10" x14ac:dyDescent="0.25">
      <c r="A53" s="34" t="s">
        <v>28</v>
      </c>
      <c r="B53" s="5"/>
      <c r="C53" s="5"/>
      <c r="D53" s="74">
        <v>1579.8</v>
      </c>
      <c r="E53" s="74">
        <v>72.3</v>
      </c>
      <c r="F53" s="74">
        <v>826.8</v>
      </c>
      <c r="G53" s="74">
        <v>599.4</v>
      </c>
      <c r="H53" s="74">
        <f>SUM(E53:G53)</f>
        <v>1498.5</v>
      </c>
      <c r="I53" s="60">
        <f>SUM(D53:G53)</f>
        <v>3078.2999999999997</v>
      </c>
    </row>
    <row r="54" spans="1:10" x14ac:dyDescent="0.25">
      <c r="A54" s="26" t="s">
        <v>74</v>
      </c>
      <c r="B54" s="5"/>
      <c r="C54" s="6"/>
      <c r="D54" s="125">
        <v>473.7</v>
      </c>
      <c r="E54" s="125">
        <v>13.3</v>
      </c>
      <c r="F54" s="125">
        <v>166.3</v>
      </c>
      <c r="G54" s="125">
        <v>35.799999999999997</v>
      </c>
      <c r="H54" s="74">
        <f>SUM(E54:G54)</f>
        <v>215.40000000000003</v>
      </c>
      <c r="I54" s="60">
        <f>SUM(D54:G54)</f>
        <v>689.09999999999991</v>
      </c>
    </row>
    <row r="55" spans="1:10" ht="13.8" thickBot="1" x14ac:dyDescent="0.3">
      <c r="A55" s="35" t="s">
        <v>26</v>
      </c>
      <c r="B55" s="36"/>
      <c r="C55" s="37"/>
      <c r="D55" s="30">
        <f t="shared" ref="D55:I55" si="8">SUM(D50:D54)</f>
        <v>6799.5300000000007</v>
      </c>
      <c r="E55" s="30">
        <f t="shared" si="8"/>
        <v>529.91</v>
      </c>
      <c r="F55" s="30">
        <f t="shared" si="8"/>
        <v>3105.46</v>
      </c>
      <c r="G55" s="30">
        <f t="shared" si="8"/>
        <v>2031.0599999999997</v>
      </c>
      <c r="H55" s="30">
        <f t="shared" si="8"/>
        <v>5666.4299999999994</v>
      </c>
      <c r="I55" s="31">
        <f t="shared" si="8"/>
        <v>12465.96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5">
      <c r="A60" s="26" t="s">
        <v>12</v>
      </c>
      <c r="B60" s="1"/>
      <c r="C60" s="2"/>
      <c r="D60" s="80">
        <f>D40/D50</f>
        <v>7.1391686031500118E-2</v>
      </c>
      <c r="E60" s="80">
        <f t="shared" ref="E60:I60" si="9">E40/E50</f>
        <v>0.2983425414364641</v>
      </c>
      <c r="F60" s="80">
        <f t="shared" si="9"/>
        <v>0.72571253447747475</v>
      </c>
      <c r="G60" s="80">
        <f t="shared" si="9"/>
        <v>0.96353166986564298</v>
      </c>
      <c r="H60" s="80">
        <f t="shared" si="9"/>
        <v>0.75638280349201126</v>
      </c>
      <c r="I60" s="81">
        <f t="shared" si="9"/>
        <v>0.37236737352536731</v>
      </c>
    </row>
    <row r="61" spans="1:10" x14ac:dyDescent="0.25">
      <c r="A61" s="34" t="s">
        <v>30</v>
      </c>
      <c r="B61" s="1"/>
      <c r="C61" s="2"/>
      <c r="D61" s="80">
        <f>D41/D51</f>
        <v>0.1796729533522716</v>
      </c>
      <c r="E61" s="80">
        <f>E41/E51</f>
        <v>0.28237230163595883</v>
      </c>
      <c r="F61" s="80">
        <f>F41/F51</f>
        <v>0.72698232548649555</v>
      </c>
      <c r="G61" s="80">
        <f>G41/G51</f>
        <v>0.96836088052179081</v>
      </c>
      <c r="H61" s="80">
        <f>H41/H51</f>
        <v>0.76848354932834739</v>
      </c>
      <c r="I61" s="81">
        <f t="shared" ref="H61:I64" si="10">I41/I51</f>
        <v>0.45131462370690201</v>
      </c>
      <c r="J61" s="119"/>
    </row>
    <row r="62" spans="1:10" x14ac:dyDescent="0.25">
      <c r="A62" s="34" t="s">
        <v>64</v>
      </c>
      <c r="B62" s="1"/>
      <c r="C62" s="2"/>
      <c r="D62" s="80">
        <f>D42/D52</f>
        <v>9.2646207295888822E-2</v>
      </c>
      <c r="E62" s="80">
        <f t="shared" ref="D62:G64" si="11">E42/E52</f>
        <v>0.34354838709677421</v>
      </c>
      <c r="F62" s="80">
        <f t="shared" si="11"/>
        <v>0.69912723932016529</v>
      </c>
      <c r="G62" s="80">
        <f>G42/G52</f>
        <v>0.98519888991674376</v>
      </c>
      <c r="H62" s="80">
        <f>H42/H52</f>
        <v>0.72202166064981954</v>
      </c>
      <c r="I62" s="81">
        <f t="shared" si="10"/>
        <v>0.3620708687493101</v>
      </c>
    </row>
    <row r="63" spans="1:10" x14ac:dyDescent="0.25">
      <c r="A63" s="34" t="s">
        <v>28</v>
      </c>
      <c r="B63" s="1"/>
      <c r="C63" s="2"/>
      <c r="D63" s="80">
        <f t="shared" si="11"/>
        <v>0.14527155336118497</v>
      </c>
      <c r="E63" s="80">
        <f t="shared" si="11"/>
        <v>0.32641770401106501</v>
      </c>
      <c r="F63" s="80">
        <f t="shared" si="11"/>
        <v>0.71383647798742145</v>
      </c>
      <c r="G63" s="80">
        <f t="shared" si="11"/>
        <v>0.91358024691358031</v>
      </c>
      <c r="H63" s="80">
        <f t="shared" si="10"/>
        <v>0.77504170837504172</v>
      </c>
      <c r="I63" s="81">
        <f t="shared" si="10"/>
        <v>0.45184030146509446</v>
      </c>
    </row>
    <row r="64" spans="1:10" x14ac:dyDescent="0.25">
      <c r="A64" s="26" t="s">
        <v>74</v>
      </c>
      <c r="B64" s="1"/>
      <c r="C64" s="2"/>
      <c r="D64" s="80">
        <f t="shared" si="11"/>
        <v>2.1110407430863416E-2</v>
      </c>
      <c r="E64" s="80">
        <f t="shared" si="11"/>
        <v>3.007518796992481E-2</v>
      </c>
      <c r="F64" s="80">
        <f t="shared" si="11"/>
        <v>2.0444978953698133E-2</v>
      </c>
      <c r="G64" s="80">
        <f t="shared" si="11"/>
        <v>1.6759776536312849E-2</v>
      </c>
      <c r="H64" s="80">
        <f t="shared" si="10"/>
        <v>2.0427112349117916E-2</v>
      </c>
      <c r="I64" s="81">
        <f t="shared" si="10"/>
        <v>2.0896821941663042E-2</v>
      </c>
    </row>
    <row r="65" spans="1:11" ht="13.8" thickBot="1" x14ac:dyDescent="0.3">
      <c r="A65" s="35" t="s">
        <v>26</v>
      </c>
      <c r="B65" s="28"/>
      <c r="C65" s="29"/>
      <c r="D65" s="53">
        <f t="shared" ref="D65:I65" si="12">D45/D55</f>
        <v>0.14166714464087957</v>
      </c>
      <c r="E65" s="53">
        <f t="shared" si="12"/>
        <v>0.29138910381008104</v>
      </c>
      <c r="F65" s="53">
        <f t="shared" si="12"/>
        <v>0.68356056751656757</v>
      </c>
      <c r="G65" s="53">
        <f t="shared" si="12"/>
        <v>0.93582168916723307</v>
      </c>
      <c r="H65" s="53">
        <f t="shared" si="12"/>
        <v>0.7373054992296737</v>
      </c>
      <c r="I65" s="54">
        <f t="shared" si="12"/>
        <v>0.41241589095424663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5">
      <c r="A70" s="26" t="s">
        <v>12</v>
      </c>
      <c r="B70" s="1"/>
      <c r="C70" s="1"/>
      <c r="D70" s="86">
        <v>40</v>
      </c>
      <c r="E70" s="86">
        <v>36</v>
      </c>
      <c r="F70" s="86">
        <v>33</v>
      </c>
      <c r="G70" s="86">
        <v>15</v>
      </c>
      <c r="H70" s="131">
        <f>SUM(E70:G70)</f>
        <v>84</v>
      </c>
      <c r="I70" s="132">
        <f>SUM(D70:G70)</f>
        <v>124</v>
      </c>
    </row>
    <row r="71" spans="1:11" s="56" customFormat="1" x14ac:dyDescent="0.25">
      <c r="A71" s="34" t="s">
        <v>30</v>
      </c>
      <c r="B71" s="55"/>
      <c r="C71" s="55"/>
      <c r="D71" s="77">
        <v>67</v>
      </c>
      <c r="E71" s="77">
        <v>68</v>
      </c>
      <c r="F71" s="77">
        <v>55</v>
      </c>
      <c r="G71" s="77">
        <v>19</v>
      </c>
      <c r="H71" s="131">
        <f t="shared" ref="H71:H74" si="13">SUM(E71:G71)</f>
        <v>142</v>
      </c>
      <c r="I71" s="132">
        <f t="shared" ref="I71:I74" si="14">SUM(D71:G71)</f>
        <v>209</v>
      </c>
    </row>
    <row r="72" spans="1:11" x14ac:dyDescent="0.25">
      <c r="A72" s="34" t="s">
        <v>64</v>
      </c>
      <c r="B72" s="1"/>
      <c r="C72" s="1"/>
      <c r="D72" s="87">
        <v>51</v>
      </c>
      <c r="E72" s="87">
        <v>52</v>
      </c>
      <c r="F72" s="87">
        <v>45</v>
      </c>
      <c r="G72" s="87">
        <v>16</v>
      </c>
      <c r="H72" s="131">
        <f t="shared" si="13"/>
        <v>113</v>
      </c>
      <c r="I72" s="132">
        <f t="shared" si="14"/>
        <v>164</v>
      </c>
    </row>
    <row r="73" spans="1:11" x14ac:dyDescent="0.25">
      <c r="A73" s="34" t="s">
        <v>28</v>
      </c>
      <c r="B73" s="1"/>
      <c r="C73" s="1"/>
      <c r="D73" s="87">
        <v>61</v>
      </c>
      <c r="E73" s="87">
        <v>59</v>
      </c>
      <c r="F73" s="87">
        <v>58</v>
      </c>
      <c r="G73" s="87">
        <v>24</v>
      </c>
      <c r="H73" s="131">
        <f t="shared" si="13"/>
        <v>141</v>
      </c>
      <c r="I73" s="132">
        <f t="shared" si="14"/>
        <v>202</v>
      </c>
    </row>
    <row r="74" spans="1:11" x14ac:dyDescent="0.25">
      <c r="A74" s="26" t="s">
        <v>74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8" thickBot="1" x14ac:dyDescent="0.3">
      <c r="A75" s="35" t="s">
        <v>26</v>
      </c>
      <c r="B75" s="28"/>
      <c r="C75" s="29"/>
      <c r="D75" s="133">
        <f>SUM(D70:D74)</f>
        <v>226</v>
      </c>
      <c r="E75" s="133">
        <f t="shared" ref="E75:I75" si="15">SUM(E70:E74)</f>
        <v>220</v>
      </c>
      <c r="F75" s="133">
        <f t="shared" si="15"/>
        <v>194</v>
      </c>
      <c r="G75" s="133">
        <f t="shared" si="15"/>
        <v>75</v>
      </c>
      <c r="H75" s="133">
        <f t="shared" si="15"/>
        <v>489</v>
      </c>
      <c r="I75" s="133">
        <f t="shared" si="15"/>
        <v>715</v>
      </c>
      <c r="J75" s="134"/>
    </row>
    <row r="76" spans="1:11" x14ac:dyDescent="0.25">
      <c r="F76" s="72" t="s">
        <v>36</v>
      </c>
    </row>
    <row r="78" spans="1:11" x14ac:dyDescent="0.25">
      <c r="F78" s="4" t="s">
        <v>11</v>
      </c>
    </row>
    <row r="80" spans="1:11" x14ac:dyDescent="0.25">
      <c r="F80" s="4" t="s">
        <v>37</v>
      </c>
      <c r="K80" s="3" t="s">
        <v>79</v>
      </c>
    </row>
    <row r="81" spans="1:11" x14ac:dyDescent="0.25">
      <c r="F81" s="72" t="s">
        <v>38</v>
      </c>
      <c r="K81" s="3" t="s">
        <v>80</v>
      </c>
    </row>
    <row r="82" spans="1:11" ht="13.8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5">
      <c r="A84" s="26" t="s">
        <v>13</v>
      </c>
      <c r="B84" s="1"/>
      <c r="C84" s="1"/>
      <c r="D84" s="58">
        <v>394</v>
      </c>
      <c r="E84" s="59">
        <v>44</v>
      </c>
      <c r="F84" s="59">
        <v>20</v>
      </c>
      <c r="G84" s="59">
        <v>7</v>
      </c>
      <c r="H84" s="58">
        <f>E84+F84+G84</f>
        <v>71</v>
      </c>
      <c r="I84" s="60">
        <f>D84+E84+F84+G84</f>
        <v>465</v>
      </c>
    </row>
    <row r="85" spans="1:11" x14ac:dyDescent="0.25">
      <c r="A85" s="26" t="s">
        <v>14</v>
      </c>
      <c r="B85" s="1"/>
      <c r="C85" s="1"/>
      <c r="D85" s="58">
        <v>152</v>
      </c>
      <c r="E85" s="59">
        <v>57</v>
      </c>
      <c r="F85" s="59">
        <v>26</v>
      </c>
      <c r="G85" s="59">
        <v>4</v>
      </c>
      <c r="H85" s="58">
        <f>E85+F85+G85</f>
        <v>87</v>
      </c>
      <c r="I85" s="60">
        <f t="shared" ref="I85:I93" si="16">D85+E85+F85+G85</f>
        <v>239</v>
      </c>
    </row>
    <row r="86" spans="1:11" s="56" customFormat="1" x14ac:dyDescent="0.25">
      <c r="A86" s="26" t="s">
        <v>39</v>
      </c>
      <c r="B86" s="55"/>
      <c r="C86" s="55"/>
      <c r="D86" s="61">
        <v>9327</v>
      </c>
      <c r="E86" s="62">
        <v>343</v>
      </c>
      <c r="F86" s="61">
        <v>213</v>
      </c>
      <c r="G86" s="63">
        <v>3</v>
      </c>
      <c r="H86" s="58">
        <f t="shared" ref="H86:H93" si="17">E86+F86+G86</f>
        <v>559</v>
      </c>
      <c r="I86" s="60">
        <f t="shared" si="16"/>
        <v>9886</v>
      </c>
    </row>
    <row r="87" spans="1:11" s="56" customFormat="1" x14ac:dyDescent="0.25">
      <c r="A87" s="26" t="s">
        <v>40</v>
      </c>
      <c r="B87" s="55"/>
      <c r="C87" s="55"/>
      <c r="D87" s="61">
        <v>6214</v>
      </c>
      <c r="E87" s="62">
        <v>264</v>
      </c>
      <c r="F87" s="61">
        <v>337</v>
      </c>
      <c r="G87" s="63">
        <v>2</v>
      </c>
      <c r="H87" s="58">
        <f t="shared" si="17"/>
        <v>603</v>
      </c>
      <c r="I87" s="60">
        <f t="shared" si="16"/>
        <v>6817</v>
      </c>
    </row>
    <row r="88" spans="1:11" x14ac:dyDescent="0.25">
      <c r="A88" s="26" t="s">
        <v>65</v>
      </c>
      <c r="B88" s="1"/>
      <c r="C88" s="1"/>
      <c r="D88" s="61">
        <v>478</v>
      </c>
      <c r="E88" s="62">
        <v>54</v>
      </c>
      <c r="F88" s="61">
        <v>23</v>
      </c>
      <c r="G88" s="63">
        <v>0</v>
      </c>
      <c r="H88" s="58">
        <f t="shared" si="17"/>
        <v>77</v>
      </c>
      <c r="I88" s="60">
        <f t="shared" si="16"/>
        <v>555</v>
      </c>
    </row>
    <row r="89" spans="1:11" x14ac:dyDescent="0.25">
      <c r="A89" s="26" t="s">
        <v>66</v>
      </c>
      <c r="B89" s="1"/>
      <c r="C89" s="1"/>
      <c r="D89" s="61">
        <v>554</v>
      </c>
      <c r="E89" s="62">
        <v>52</v>
      </c>
      <c r="F89" s="61">
        <v>52</v>
      </c>
      <c r="G89" s="63">
        <v>0</v>
      </c>
      <c r="H89" s="58">
        <f t="shared" si="17"/>
        <v>104</v>
      </c>
      <c r="I89" s="60">
        <f t="shared" si="16"/>
        <v>658</v>
      </c>
    </row>
    <row r="90" spans="1:11" x14ac:dyDescent="0.25">
      <c r="A90" s="26" t="s">
        <v>41</v>
      </c>
      <c r="B90" s="1"/>
      <c r="C90" s="1"/>
      <c r="D90" s="58">
        <v>1730</v>
      </c>
      <c r="E90" s="58">
        <v>76</v>
      </c>
      <c r="F90" s="58">
        <v>69</v>
      </c>
      <c r="G90" s="58">
        <v>1</v>
      </c>
      <c r="H90" s="58">
        <f t="shared" si="17"/>
        <v>146</v>
      </c>
      <c r="I90" s="60">
        <f t="shared" si="16"/>
        <v>1876</v>
      </c>
    </row>
    <row r="91" spans="1:11" x14ac:dyDescent="0.25">
      <c r="A91" s="26" t="s">
        <v>42</v>
      </c>
      <c r="B91" s="1"/>
      <c r="C91" s="1"/>
      <c r="D91" s="58">
        <v>1467</v>
      </c>
      <c r="E91" s="58">
        <v>88</v>
      </c>
      <c r="F91" s="58">
        <v>169</v>
      </c>
      <c r="G91" s="58">
        <v>7</v>
      </c>
      <c r="H91" s="58">
        <f t="shared" si="17"/>
        <v>264</v>
      </c>
      <c r="I91" s="60">
        <f t="shared" si="16"/>
        <v>1731</v>
      </c>
    </row>
    <row r="92" spans="1:11" x14ac:dyDescent="0.25">
      <c r="A92" s="26" t="s">
        <v>75</v>
      </c>
      <c r="B92" s="1"/>
      <c r="C92" s="1"/>
      <c r="D92" s="122">
        <v>239</v>
      </c>
      <c r="E92" s="122">
        <v>0</v>
      </c>
      <c r="F92" s="122">
        <v>2</v>
      </c>
      <c r="G92" s="122">
        <v>0</v>
      </c>
      <c r="H92" s="58">
        <f t="shared" si="17"/>
        <v>2</v>
      </c>
      <c r="I92" s="60">
        <f t="shared" si="16"/>
        <v>241</v>
      </c>
    </row>
    <row r="93" spans="1:11" x14ac:dyDescent="0.25">
      <c r="A93" s="26" t="s">
        <v>76</v>
      </c>
      <c r="B93" s="1"/>
      <c r="C93" s="2"/>
      <c r="D93" s="122">
        <v>162</v>
      </c>
      <c r="E93" s="122">
        <v>5</v>
      </c>
      <c r="F93" s="122">
        <v>3</v>
      </c>
      <c r="G93" s="122">
        <v>0</v>
      </c>
      <c r="H93" s="58">
        <f t="shared" si="17"/>
        <v>8</v>
      </c>
      <c r="I93" s="60">
        <f t="shared" si="16"/>
        <v>170</v>
      </c>
    </row>
    <row r="94" spans="1:11" x14ac:dyDescent="0.25">
      <c r="A94" s="44" t="s">
        <v>43</v>
      </c>
      <c r="B94" s="13"/>
      <c r="C94" s="14"/>
      <c r="D94" s="20">
        <f>D84+D86+D88+D90+D92</f>
        <v>12168</v>
      </c>
      <c r="E94" s="20">
        <f t="shared" ref="E94:H94" si="18">E84+E86+E88+E90+E92</f>
        <v>517</v>
      </c>
      <c r="F94" s="20">
        <f t="shared" si="18"/>
        <v>327</v>
      </c>
      <c r="G94" s="20">
        <f t="shared" si="18"/>
        <v>11</v>
      </c>
      <c r="H94" s="20">
        <f t="shared" si="18"/>
        <v>855</v>
      </c>
      <c r="I94" s="20">
        <f>SUM(D94:H94)</f>
        <v>13878</v>
      </c>
    </row>
    <row r="95" spans="1:11" ht="13.8" thickBot="1" x14ac:dyDescent="0.3">
      <c r="A95" s="27" t="s">
        <v>44</v>
      </c>
      <c r="B95" s="45"/>
      <c r="C95" s="46"/>
      <c r="D95" s="47">
        <f>D85+D87+D89+D91+D93</f>
        <v>8549</v>
      </c>
      <c r="E95" s="47">
        <f t="shared" ref="E95:H95" si="19">E85+E87+E89+E91+E93</f>
        <v>466</v>
      </c>
      <c r="F95" s="47">
        <f t="shared" si="19"/>
        <v>587</v>
      </c>
      <c r="G95" s="47">
        <f t="shared" si="19"/>
        <v>13</v>
      </c>
      <c r="H95" s="47">
        <f t="shared" si="19"/>
        <v>1066</v>
      </c>
      <c r="I95" s="52">
        <f>+SUM(D95:G95)</f>
        <v>9615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12059</v>
      </c>
      <c r="H103" s="97">
        <v>8333</v>
      </c>
      <c r="I103" s="78">
        <f>SUM(G103:H103)</f>
        <v>20392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57998</v>
      </c>
      <c r="H104" s="97">
        <v>52946</v>
      </c>
      <c r="I104" s="78">
        <f>SUM(G104:H104)</f>
        <v>110944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0.2079209627918204</v>
      </c>
      <c r="H105" s="99">
        <f>H103/H104</f>
        <v>0.15738677142749216</v>
      </c>
      <c r="I105" s="100">
        <f>I103/I104</f>
        <v>0.18380444188058839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44.03</v>
      </c>
      <c r="H107" s="138">
        <v>36.569299999999998</v>
      </c>
      <c r="I107" s="101">
        <f>SUM(G107:H107)</f>
        <v>80.599299999999999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216.47</v>
      </c>
      <c r="H108" s="138">
        <v>241.7208</v>
      </c>
      <c r="I108" s="101">
        <f>SUM(G108:H108)</f>
        <v>458.19079999999997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0.20340000923915555</v>
      </c>
      <c r="H109" s="105">
        <f>H107/H108</f>
        <v>0.15128735301223559</v>
      </c>
      <c r="I109" s="106">
        <f>I107/I108</f>
        <v>0.17590772228512663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5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57</v>
      </c>
      <c r="B119" s="1"/>
      <c r="C119" s="1"/>
      <c r="D119" s="107"/>
      <c r="E119" s="111">
        <v>8</v>
      </c>
      <c r="F119" s="111">
        <v>29</v>
      </c>
      <c r="G119" s="111">
        <v>3</v>
      </c>
      <c r="H119" s="111">
        <v>88</v>
      </c>
      <c r="I119" s="124">
        <v>117</v>
      </c>
      <c r="J119" s="109">
        <f>SUM(E119:I119)</f>
        <v>245</v>
      </c>
    </row>
    <row r="120" spans="1:10" ht="13.8" thickBot="1" x14ac:dyDescent="0.3">
      <c r="A120" s="50" t="s">
        <v>58</v>
      </c>
      <c r="B120" s="48"/>
      <c r="C120" s="48"/>
      <c r="D120" s="112"/>
      <c r="E120" s="135">
        <v>7.6</v>
      </c>
      <c r="F120" s="135">
        <v>34.15</v>
      </c>
      <c r="G120" s="135">
        <v>1.5</v>
      </c>
      <c r="H120" s="135">
        <v>51.7</v>
      </c>
      <c r="I120" s="136">
        <v>35.799999999999997</v>
      </c>
      <c r="J120" s="113">
        <f>SUM(E120:I120)</f>
        <v>130.75</v>
      </c>
    </row>
    <row r="122" spans="1:10" x14ac:dyDescent="0.25">
      <c r="A122" s="3" t="s">
        <v>59</v>
      </c>
    </row>
    <row r="123" spans="1:10" ht="13.5" customHeight="1" x14ac:dyDescent="0.25">
      <c r="A123" s="3"/>
    </row>
    <row r="124" spans="1:10" ht="15" customHeight="1" x14ac:dyDescent="0.25">
      <c r="A124" s="64" t="s">
        <v>60</v>
      </c>
    </row>
    <row r="125" spans="1:10" x14ac:dyDescent="0.25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82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83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84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2023-04-17T22:05:44Z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