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8" yWindow="65524" windowWidth="14424" windowHeight="12876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 iterate="1" iterateCount="200" iterateDelta="1E-06"/>
</workbook>
</file>

<file path=xl/comments1.xml><?xml version="1.0" encoding="utf-8"?>
<comments xmlns="http://schemas.openxmlformats.org/spreadsheetml/2006/main">
  <authors>
    <author>Author</author>
  </authors>
  <commentList>
    <comment ref="A14" authorId="0">
      <text>
        <r>
          <rPr>
            <sz val="9"/>
            <color indexed="8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<sst xmlns="http://schemas.openxmlformats.org/spreadsheetml/2006/main" count="179" uniqueCount="82">
  <si>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</si>
  <si>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</si>
  <si>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</si>
  <si>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</si>
  <si>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</si>
  <si>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</si>
  <si>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</si>
  <si>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</si>
  <si>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</si>
  <si>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</si>
  <si>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</si>
  <si>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</si>
  <si>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</si>
  <si>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</si>
  <si>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</si>
  <si>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</si>
  <si>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</si>
  <si>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</si>
  <si>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</si>
  <si>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</si>
  <si>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</si>
  <si>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</si>
  <si>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</si>
  <si>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</si>
  <si>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</si>
  <si>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</si>
  <si>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</si>
  <si>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</si>
  <si>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</si>
  <si>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</si>
  <si>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</si>
  <si>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</si>
  <si>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</si>
  <si>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</si>
  <si>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</si>
  <si>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</si>
  <si>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</si>
  <si>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</si>
  <si>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</si>
  <si>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</si>
  <si>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</si>
  <si>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</si>
  <si>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</si>
  <si>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</si>
  <si>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</si>
  <si>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</si>
  <si>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</si>
  <si>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</si>
  <si>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</si>
  <si>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</si>
  <si>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</si>
  <si>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</si>
  <si>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</si>
  <si>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</si>
  <si>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</si>
  <si>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</si>
  <si>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</si>
  <si>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</si>
  <si>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</si>
  <si>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</si>
  <si>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</si>
  <si>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</si>
  <si>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</si>
  <si>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</si>
  <si>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</si>
  <si>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</si>
  <si>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</si>
  <si>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</si>
  <si>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</si>
  <si>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</si>
  <si>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</si>
  <si>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</si>
  <si>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</si>
  <si>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</si>
  <si>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</si>
  <si>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</si>
  <si>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</si>
  <si>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</si>
  <si>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N/A</t>
  </si>
  <si>
    <t>SMECO</t>
  </si>
  <si>
    <t xml:space="preserve"> </t>
  </si>
  <si>
    <t>Month Ending February 28, 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</si>
</sst>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44">
    <font>
      <sz val="10"/>
      <name val="Arial"/>
      <family val="0"/>
    </font>
    <font>
      <sz val="12"/>
      <color indexed="8"/>
      <name val="Times New Roman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9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33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165" fontId="3" fillId="33" borderId="17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5" fontId="7" fillId="0" borderId="10" xfId="0" applyNumberFormat="1" applyFont="1" applyBorder="1" applyAlignment="1">
      <alignment/>
    </xf>
    <xf numFmtId="3" fontId="0" fillId="34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 wrapText="1"/>
    </xf>
    <xf numFmtId="38" fontId="0" fillId="34" borderId="13" xfId="0" applyNumberFormat="1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/>
    </xf>
    <xf numFmtId="3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 horizontal="right" vertical="top" wrapText="1"/>
    </xf>
    <xf numFmtId="0" fontId="0" fillId="34" borderId="13" xfId="0" applyFont="1" applyFill="1" applyBorder="1" applyAlignment="1">
      <alignment horizontal="right" vertical="top" wrapText="1"/>
    </xf>
    <xf numFmtId="3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164" fontId="0" fillId="34" borderId="13" xfId="0" applyNumberFormat="1" applyFont="1" applyFill="1" applyBorder="1" applyAlignment="1">
      <alignment/>
    </xf>
    <xf numFmtId="164" fontId="0" fillId="34" borderId="17" xfId="0" applyNumberFormat="1" applyFont="1" applyFill="1" applyBorder="1" applyAlignment="1">
      <alignment/>
    </xf>
    <xf numFmtId="167" fontId="0" fillId="34" borderId="13" xfId="42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34" borderId="13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5" borderId="13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right"/>
    </xf>
    <xf numFmtId="3" fontId="0" fillId="34" borderId="11" xfId="0" applyNumberFormat="1" applyFont="1" applyFill="1" applyBorder="1" applyAlignment="1">
      <alignment/>
    </xf>
    <xf numFmtId="10" fontId="0" fillId="0" borderId="13" xfId="0" applyNumberFormat="1" applyFont="1" applyBorder="1" applyAlignment="1">
      <alignment horizontal="right"/>
    </xf>
    <xf numFmtId="10" fontId="0" fillId="0" borderId="11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9" xfId="0" applyFont="1" applyBorder="1" applyAlignment="1">
      <alignment/>
    </xf>
    <xf numFmtId="10" fontId="0" fillId="0" borderId="40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" fontId="0" fillId="34" borderId="13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" fontId="0" fillId="34" borderId="21" xfId="0" applyNumberFormat="1" applyFont="1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3" fontId="0" fillId="34" borderId="13" xfId="0" applyNumberFormat="1" applyFont="1" applyFill="1" applyBorder="1" applyAlignment="1">
      <alignment horizontal="right"/>
    </xf>
    <xf numFmtId="167" fontId="0" fillId="34" borderId="11" xfId="42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" fontId="0" fillId="34" borderId="14" xfId="0" applyNumberFormat="1" applyFont="1" applyFill="1" applyBorder="1" applyAlignment="1">
      <alignment/>
    </xf>
    <xf numFmtId="3" fontId="0" fillId="34" borderId="29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33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6" xfId="0" applyNumberForma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5"/>
  <sheetViews>
    <sheetView tabSelected="1" zoomScale="125" zoomScaleNormal="125" zoomScalePageLayoutView="0" workbookViewId="0" topLeftCell="A1">
      <selection activeCell="N111" sqref="N111"/>
    </sheetView>
  </sheetViews>
  <sheetFormatPr defaultColWidth="8.8515625" defaultRowHeight="12.75"/>
  <cols>
    <col min="1" max="1" width="8.8515625" style="76" customWidth="1"/>
    <col min="3" max="3" width="15.28125" style="0" customWidth="1"/>
    <col min="4" max="4" width="11.8515625" style="76" customWidth="1"/>
    <col min="5" max="5" width="11.421875" style="76" customWidth="1"/>
    <col min="6" max="7" width="12.421875" style="76" customWidth="1"/>
    <col min="8" max="9" width="13.28125" style="76" customWidth="1"/>
  </cols>
  <sheetData>
    <row r="1" ht="12.75"/>
    <row r="2" ht="12.75">
      <c r="F2" s="5" t="s">
        <v>17</v>
      </c>
    </row>
    <row r="3" spans="6:8" ht="12.75">
      <c r="F3" s="5" t="s">
        <v>18</v>
      </c>
      <c r="H3" s="84"/>
    </row>
    <row r="4" spans="4:8" ht="12.75">
      <c r="D4" s="84"/>
      <c r="E4" s="84"/>
      <c r="F4" s="22" t="s">
        <v>81</v>
      </c>
      <c r="G4" s="84"/>
      <c r="H4" s="154" t="s">
        <v>80</v>
      </c>
    </row>
    <row r="5" spans="6:10" ht="12.75">
      <c r="F5" s="143"/>
      <c r="H5" s="142"/>
      <c r="I5" s="142"/>
      <c r="J5" s="142"/>
    </row>
    <row r="6" spans="5:6" ht="12.75">
      <c r="E6" s="85"/>
      <c r="F6" s="85" t="s">
        <v>19</v>
      </c>
    </row>
    <row r="7" ht="13.5" thickBot="1"/>
    <row r="8" spans="1:9" ht="12.75">
      <c r="A8" s="77"/>
      <c r="B8" s="24"/>
      <c r="C8" s="24"/>
      <c r="D8" s="25"/>
      <c r="E8" s="25"/>
      <c r="F8" s="26" t="s">
        <v>20</v>
      </c>
      <c r="G8" s="25"/>
      <c r="H8" s="25"/>
      <c r="I8" s="86"/>
    </row>
    <row r="9" spans="1:9" ht="12.75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9" ht="12.75">
      <c r="A10" s="29" t="s">
        <v>13</v>
      </c>
      <c r="B10" s="2"/>
      <c r="C10" s="23"/>
      <c r="D10" s="87">
        <v>26816</v>
      </c>
      <c r="E10" s="87">
        <v>8310</v>
      </c>
      <c r="F10" s="87">
        <v>3878</v>
      </c>
      <c r="G10" s="87">
        <v>115</v>
      </c>
      <c r="H10" s="87">
        <f>SUM(E10:G10)</f>
        <v>12303</v>
      </c>
      <c r="I10" s="88">
        <f>SUM(D10:G10)</f>
        <v>39119</v>
      </c>
    </row>
    <row r="11" spans="1:9" s="67" customFormat="1" ht="12.75">
      <c r="A11" s="29" t="s">
        <v>28</v>
      </c>
      <c r="B11" s="66"/>
      <c r="C11" s="66"/>
      <c r="D11" s="89">
        <v>265523</v>
      </c>
      <c r="E11" s="89">
        <v>35361</v>
      </c>
      <c r="F11" s="89">
        <v>16092</v>
      </c>
      <c r="G11" s="90">
        <v>474</v>
      </c>
      <c r="H11" s="87">
        <f>SUM(E11:G11)</f>
        <v>51927</v>
      </c>
      <c r="I11" s="88">
        <f>SUM(D11:G11)</f>
        <v>317450</v>
      </c>
    </row>
    <row r="12" spans="1:9" ht="12.75">
      <c r="A12" s="29" t="s">
        <v>65</v>
      </c>
      <c r="B12" s="2"/>
      <c r="C12" s="2"/>
      <c r="D12" s="137">
        <v>20913</v>
      </c>
      <c r="E12" s="137">
        <v>8630</v>
      </c>
      <c r="F12" s="137">
        <v>3135</v>
      </c>
      <c r="G12" s="137">
        <v>64</v>
      </c>
      <c r="H12" s="87">
        <f>SUM(E12:G12)</f>
        <v>11829</v>
      </c>
      <c r="I12" s="88">
        <f>SUM(D12:G12)</f>
        <v>32742</v>
      </c>
    </row>
    <row r="13" spans="1:12" ht="15.75">
      <c r="A13" s="29" t="s">
        <v>29</v>
      </c>
      <c r="B13" s="2"/>
      <c r="C13" s="2"/>
      <c r="D13" s="137">
        <v>95842</v>
      </c>
      <c r="E13" s="137">
        <v>10460</v>
      </c>
      <c r="F13" s="137">
        <v>9847</v>
      </c>
      <c r="G13" s="137">
        <v>456</v>
      </c>
      <c r="H13" s="137">
        <f>SUM(E13:G13)</f>
        <v>20763</v>
      </c>
      <c r="I13" s="88">
        <f>SUM(D13:G13)</f>
        <v>116605</v>
      </c>
      <c r="L13" s="144"/>
    </row>
    <row r="14" spans="1:9" ht="12.75">
      <c r="A14" s="29" t="s">
        <v>75</v>
      </c>
      <c r="B14" s="2"/>
      <c r="C14" s="3"/>
      <c r="D14" s="137">
        <v>4582</v>
      </c>
      <c r="E14" s="137">
        <v>231</v>
      </c>
      <c r="F14" s="137">
        <v>259</v>
      </c>
      <c r="G14" s="137">
        <v>2</v>
      </c>
      <c r="H14" s="87">
        <f>SUM(E14:G14)</f>
        <v>492</v>
      </c>
      <c r="I14" s="88">
        <f>SUM(D14:G14)</f>
        <v>5074</v>
      </c>
    </row>
    <row r="15" spans="1:9" ht="13.5" thickBot="1">
      <c r="A15" s="30" t="s">
        <v>27</v>
      </c>
      <c r="B15" s="31"/>
      <c r="C15" s="32"/>
      <c r="D15" s="138">
        <f>SUM(D10:D14)</f>
        <v>413676</v>
      </c>
      <c r="E15" s="138">
        <f>SUM(E10:E14)</f>
        <v>62992</v>
      </c>
      <c r="F15" s="138">
        <f>SUM(F10:F14)</f>
        <v>33211</v>
      </c>
      <c r="G15" s="138">
        <f>SUM(G10:G14)</f>
        <v>1111</v>
      </c>
      <c r="H15" s="33">
        <f>SUM(H10:H14)</f>
        <v>97314</v>
      </c>
      <c r="I15" s="34">
        <f>SUM(I10:I14)</f>
        <v>510990</v>
      </c>
    </row>
    <row r="16" spans="4:7" ht="12.75">
      <c r="D16" s="96"/>
      <c r="E16" s="96"/>
      <c r="F16" s="96"/>
      <c r="G16" s="96"/>
    </row>
    <row r="17" spans="4:7" ht="13.5" thickBot="1">
      <c r="D17" s="96"/>
      <c r="E17" s="96"/>
      <c r="F17" s="96"/>
      <c r="G17" s="96"/>
    </row>
    <row r="18" spans="1:9" ht="12.75">
      <c r="A18" s="77"/>
      <c r="B18" s="24"/>
      <c r="C18" s="24"/>
      <c r="D18" s="139"/>
      <c r="E18" s="139"/>
      <c r="F18" s="140" t="s">
        <v>30</v>
      </c>
      <c r="G18" s="139"/>
      <c r="H18" s="92"/>
      <c r="I18" s="86"/>
    </row>
    <row r="19" spans="1:9" ht="12.75">
      <c r="A19" s="27" t="s">
        <v>21</v>
      </c>
      <c r="B19" s="11"/>
      <c r="C19" s="12"/>
      <c r="D19" s="141" t="s">
        <v>22</v>
      </c>
      <c r="E19" s="141" t="s">
        <v>23</v>
      </c>
      <c r="F19" s="141" t="s">
        <v>24</v>
      </c>
      <c r="G19" s="141" t="s">
        <v>25</v>
      </c>
      <c r="H19" s="13" t="s">
        <v>26</v>
      </c>
      <c r="I19" s="28" t="s">
        <v>27</v>
      </c>
    </row>
    <row r="20" spans="1:9" ht="12.75">
      <c r="A20" s="29" t="s">
        <v>13</v>
      </c>
      <c r="B20" s="2"/>
      <c r="C20" s="2"/>
      <c r="D20" s="87">
        <v>245515</v>
      </c>
      <c r="E20" s="87">
        <v>29996</v>
      </c>
      <c r="F20" s="87">
        <v>6618</v>
      </c>
      <c r="G20" s="87">
        <v>123</v>
      </c>
      <c r="H20" s="87">
        <f>SUM(E20:G20)</f>
        <v>36737</v>
      </c>
      <c r="I20" s="88">
        <f>SUM(D20:G20)</f>
        <v>282252</v>
      </c>
    </row>
    <row r="21" spans="1:9" s="67" customFormat="1" ht="12.75">
      <c r="A21" s="29" t="s">
        <v>31</v>
      </c>
      <c r="B21" s="66"/>
      <c r="C21" s="66"/>
      <c r="D21" s="89">
        <v>1192111</v>
      </c>
      <c r="E21" s="89">
        <v>105021</v>
      </c>
      <c r="F21" s="89">
        <v>26219</v>
      </c>
      <c r="G21" s="89">
        <v>499</v>
      </c>
      <c r="H21" s="87">
        <f>SUM(E21:G21)</f>
        <v>131739</v>
      </c>
      <c r="I21" s="88">
        <f>SUM(D21:G21)</f>
        <v>1323850</v>
      </c>
    </row>
    <row r="22" spans="1:9" ht="12.75">
      <c r="A22" s="29" t="s">
        <v>65</v>
      </c>
      <c r="B22" s="2"/>
      <c r="C22" s="2"/>
      <c r="D22" s="137">
        <v>181531</v>
      </c>
      <c r="E22" s="137">
        <v>27129</v>
      </c>
      <c r="F22" s="137">
        <v>6079</v>
      </c>
      <c r="G22" s="137">
        <v>68</v>
      </c>
      <c r="H22" s="87">
        <f>SUM(E22:G22)</f>
        <v>33276</v>
      </c>
      <c r="I22" s="88">
        <f>SUM(D22:G22)</f>
        <v>214807</v>
      </c>
    </row>
    <row r="23" spans="1:9" ht="12.75">
      <c r="A23" s="29" t="s">
        <v>29</v>
      </c>
      <c r="B23" s="2"/>
      <c r="C23" s="2"/>
      <c r="D23" s="137">
        <v>538641</v>
      </c>
      <c r="E23" s="137">
        <v>32224</v>
      </c>
      <c r="F23" s="137">
        <v>18207</v>
      </c>
      <c r="G23" s="137">
        <v>539</v>
      </c>
      <c r="H23" s="87">
        <f>SUM(E23:G23)</f>
        <v>50970</v>
      </c>
      <c r="I23" s="88">
        <f>SUM(D23:G23)</f>
        <v>589611</v>
      </c>
    </row>
    <row r="24" spans="1:9" ht="12.75">
      <c r="A24" s="29" t="s">
        <v>75</v>
      </c>
      <c r="B24" s="2"/>
      <c r="C24" s="3"/>
      <c r="D24" s="150">
        <v>153593</v>
      </c>
      <c r="E24" s="150">
        <v>7571</v>
      </c>
      <c r="F24" s="150">
        <v>7660</v>
      </c>
      <c r="G24" s="150">
        <v>129</v>
      </c>
      <c r="H24" s="87">
        <f>SUM(E24:G24)</f>
        <v>15360</v>
      </c>
      <c r="I24" s="88">
        <f>SUM(D24:G24)</f>
        <v>168953</v>
      </c>
    </row>
    <row r="25" spans="1:9" ht="13.5" thickBot="1">
      <c r="A25" s="30" t="s">
        <v>27</v>
      </c>
      <c r="B25" s="31"/>
      <c r="C25" s="32"/>
      <c r="D25" s="33">
        <f aca="true" t="shared" si="0" ref="D25:I25">SUM(D20:D24)</f>
        <v>2311391</v>
      </c>
      <c r="E25" s="33">
        <f t="shared" si="0"/>
        <v>201941</v>
      </c>
      <c r="F25" s="33">
        <f t="shared" si="0"/>
        <v>64783</v>
      </c>
      <c r="G25" s="33">
        <f t="shared" si="0"/>
        <v>1358</v>
      </c>
      <c r="H25" s="33">
        <f t="shared" si="0"/>
        <v>268082</v>
      </c>
      <c r="I25" s="34">
        <f t="shared" si="0"/>
        <v>2579473</v>
      </c>
    </row>
    <row r="27" ht="13.5" thickBot="1"/>
    <row r="28" spans="1:9" ht="12.75">
      <c r="A28" s="77"/>
      <c r="B28" s="24"/>
      <c r="C28" s="24"/>
      <c r="D28" s="92"/>
      <c r="E28" s="92"/>
      <c r="F28" s="26" t="s">
        <v>32</v>
      </c>
      <c r="G28" s="92"/>
      <c r="H28" s="92"/>
      <c r="I28" s="86"/>
    </row>
    <row r="29" spans="1:9" ht="12.75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ht="12.75">
      <c r="A30" s="29" t="s">
        <v>13</v>
      </c>
      <c r="B30" s="2"/>
      <c r="C30" s="3"/>
      <c r="D30" s="93">
        <f aca="true" t="shared" si="1" ref="D30:G31">D10/D20</f>
        <v>0.10922346903447855</v>
      </c>
      <c r="E30" s="93">
        <f t="shared" si="1"/>
        <v>0.27703693825843445</v>
      </c>
      <c r="F30" s="93">
        <f t="shared" si="1"/>
        <v>0.5859776367482623</v>
      </c>
      <c r="G30" s="93">
        <f t="shared" si="1"/>
        <v>0.9349593495934959</v>
      </c>
      <c r="H30" s="93">
        <f>H10/H20</f>
        <v>0.33489397610038923</v>
      </c>
      <c r="I30" s="94">
        <f>I10/I20</f>
        <v>0.13859600640562333</v>
      </c>
    </row>
    <row r="31" spans="1:9" ht="12.75">
      <c r="A31" s="29" t="s">
        <v>31</v>
      </c>
      <c r="B31" s="2"/>
      <c r="C31" s="3"/>
      <c r="D31" s="93">
        <f t="shared" si="1"/>
        <v>0.22273345351229878</v>
      </c>
      <c r="E31" s="93">
        <f t="shared" si="1"/>
        <v>0.3367040877538778</v>
      </c>
      <c r="F31" s="93">
        <f t="shared" si="1"/>
        <v>0.6137533849498455</v>
      </c>
      <c r="G31" s="93">
        <f t="shared" si="1"/>
        <v>0.9498997995991983</v>
      </c>
      <c r="H31" s="93">
        <f aca="true" t="shared" si="2" ref="D31:I34">H11/H21</f>
        <v>0.3941657367977592</v>
      </c>
      <c r="I31" s="94">
        <f t="shared" si="2"/>
        <v>0.23979302791101711</v>
      </c>
    </row>
    <row r="32" spans="1:9" ht="12.75">
      <c r="A32" s="29" t="s">
        <v>65</v>
      </c>
      <c r="B32" s="2"/>
      <c r="C32" s="3"/>
      <c r="D32" s="93">
        <f>D12/D22</f>
        <v>0.11520346387118453</v>
      </c>
      <c r="E32" s="93">
        <f t="shared" si="2"/>
        <v>0.31810977183088207</v>
      </c>
      <c r="F32" s="93">
        <f>F12/F22</f>
        <v>0.5157098206941931</v>
      </c>
      <c r="G32" s="93">
        <f t="shared" si="2"/>
        <v>0.9411764705882353</v>
      </c>
      <c r="H32" s="93">
        <f t="shared" si="2"/>
        <v>0.35548142805625677</v>
      </c>
      <c r="I32" s="94">
        <f t="shared" si="2"/>
        <v>0.15242520029607973</v>
      </c>
    </row>
    <row r="33" spans="1:9" ht="12.75">
      <c r="A33" s="29" t="s">
        <v>29</v>
      </c>
      <c r="B33" s="2"/>
      <c r="C33" s="3"/>
      <c r="D33" s="93">
        <f t="shared" si="2"/>
        <v>0.17793298319288728</v>
      </c>
      <c r="E33" s="93">
        <f t="shared" si="2"/>
        <v>0.32460278053624625</v>
      </c>
      <c r="F33" s="93">
        <f t="shared" si="2"/>
        <v>0.5408359422200253</v>
      </c>
      <c r="G33" s="93">
        <f t="shared" si="2"/>
        <v>0.8460111317254174</v>
      </c>
      <c r="H33" s="93">
        <f t="shared" si="2"/>
        <v>0.40735726898175395</v>
      </c>
      <c r="I33" s="94">
        <f t="shared" si="2"/>
        <v>0.19776598469160175</v>
      </c>
    </row>
    <row r="34" spans="1:9" ht="12.75">
      <c r="A34" s="29" t="s">
        <v>75</v>
      </c>
      <c r="B34" s="2"/>
      <c r="C34" s="3"/>
      <c r="D34" s="93">
        <f t="shared" si="2"/>
        <v>0.029832088701959074</v>
      </c>
      <c r="E34" s="93">
        <f t="shared" si="2"/>
        <v>0.030511161009113722</v>
      </c>
      <c r="F34" s="93">
        <f t="shared" si="2"/>
        <v>0.03381201044386423</v>
      </c>
      <c r="G34" s="93">
        <f t="shared" si="2"/>
        <v>0.015503875968992248</v>
      </c>
      <c r="H34" s="93">
        <f t="shared" si="2"/>
        <v>0.03203125</v>
      </c>
      <c r="I34" s="94">
        <f t="shared" si="2"/>
        <v>0.0300320207394956</v>
      </c>
    </row>
    <row r="35" spans="1:9" ht="13.5" thickBot="1">
      <c r="A35" s="30" t="s">
        <v>27</v>
      </c>
      <c r="B35" s="31"/>
      <c r="C35" s="32"/>
      <c r="D35" s="63">
        <f aca="true" t="shared" si="3" ref="D35:I35">D15/D25</f>
        <v>0.17897274844455136</v>
      </c>
      <c r="E35" s="63">
        <f t="shared" si="3"/>
        <v>0.31193269321237393</v>
      </c>
      <c r="F35" s="63">
        <f t="shared" si="3"/>
        <v>0.5126499235910655</v>
      </c>
      <c r="G35" s="63">
        <f t="shared" si="3"/>
        <v>0.8181148748159057</v>
      </c>
      <c r="H35" s="63">
        <f t="shared" si="3"/>
        <v>0.363000872867257</v>
      </c>
      <c r="I35" s="64">
        <f t="shared" si="3"/>
        <v>0.1980986038621067</v>
      </c>
    </row>
    <row r="37" ht="13.5" thickBot="1"/>
    <row r="38" spans="1:9" ht="12.75">
      <c r="A38" s="77"/>
      <c r="B38" s="24"/>
      <c r="C38" s="24"/>
      <c r="D38" s="92"/>
      <c r="E38" s="92"/>
      <c r="F38" s="26" t="s">
        <v>33</v>
      </c>
      <c r="G38" s="92"/>
      <c r="H38" s="92"/>
      <c r="I38" s="86"/>
    </row>
    <row r="39" spans="1:11" ht="12.75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  <c r="K39" s="153"/>
    </row>
    <row r="40" spans="1:9" ht="12.75">
      <c r="A40" s="29" t="s">
        <v>13</v>
      </c>
      <c r="B40" s="6"/>
      <c r="C40" s="6"/>
      <c r="D40" s="87">
        <v>76.5</v>
      </c>
      <c r="E40" s="87">
        <v>23.8</v>
      </c>
      <c r="F40" s="87">
        <v>253.2</v>
      </c>
      <c r="G40" s="87">
        <v>237.4</v>
      </c>
      <c r="H40" s="87">
        <f>SUM(E40:G40)</f>
        <v>514.4</v>
      </c>
      <c r="I40" s="88">
        <f>SUM(D40:G40)</f>
        <v>590.9</v>
      </c>
    </row>
    <row r="41" spans="1:9" s="67" customFormat="1" ht="12.75">
      <c r="A41" s="37" t="s">
        <v>31</v>
      </c>
      <c r="B41" s="68"/>
      <c r="C41" s="68"/>
      <c r="D41" s="89">
        <v>783.6</v>
      </c>
      <c r="E41" s="89">
        <v>95.98</v>
      </c>
      <c r="F41" s="89">
        <v>1165.05</v>
      </c>
      <c r="G41" s="95">
        <v>1028.61</v>
      </c>
      <c r="H41" s="87">
        <f>SUM(E41:G41)</f>
        <v>2289.64</v>
      </c>
      <c r="I41" s="88">
        <f>SUM(D41:G41)</f>
        <v>3073.24</v>
      </c>
    </row>
    <row r="42" spans="1:9" ht="12.75">
      <c r="A42" s="37" t="s">
        <v>65</v>
      </c>
      <c r="B42" s="6"/>
      <c r="C42" s="6"/>
      <c r="D42" s="137">
        <v>63.7</v>
      </c>
      <c r="E42" s="137">
        <v>25.2</v>
      </c>
      <c r="F42" s="137">
        <v>149.6</v>
      </c>
      <c r="G42" s="137">
        <v>99.1</v>
      </c>
      <c r="H42" s="87">
        <f>SUM(E42:G42)</f>
        <v>273.9</v>
      </c>
      <c r="I42" s="88">
        <f>SUM(D42:G42)</f>
        <v>337.6</v>
      </c>
    </row>
    <row r="43" spans="1:9" ht="12.75">
      <c r="A43" s="37" t="s">
        <v>29</v>
      </c>
      <c r="B43" s="6"/>
      <c r="C43" s="6"/>
      <c r="D43" s="87">
        <v>280.6</v>
      </c>
      <c r="E43" s="87">
        <v>27.7</v>
      </c>
      <c r="F43" s="87">
        <v>626.3</v>
      </c>
      <c r="G43" s="87">
        <v>576.1</v>
      </c>
      <c r="H43" s="87">
        <f>SUM(E43:G43)</f>
        <v>1230.1</v>
      </c>
      <c r="I43" s="88">
        <f>SUM(D43:G43)</f>
        <v>1510.6999999999998</v>
      </c>
    </row>
    <row r="44" spans="1:9" ht="12.75">
      <c r="A44" s="29" t="s">
        <v>75</v>
      </c>
      <c r="B44" s="6"/>
      <c r="C44" s="7"/>
      <c r="D44" s="150">
        <v>13</v>
      </c>
      <c r="E44" s="150">
        <v>0.9</v>
      </c>
      <c r="F44" s="150">
        <v>6.3</v>
      </c>
      <c r="G44" s="150">
        <v>0.6</v>
      </c>
      <c r="H44" s="87">
        <f>SUM(E44:G44)</f>
        <v>7.8</v>
      </c>
      <c r="I44" s="88">
        <f>SUM(D44:G44)</f>
        <v>20.8</v>
      </c>
    </row>
    <row r="45" spans="1:9" ht="13.5" thickBot="1">
      <c r="A45" s="38" t="s">
        <v>27</v>
      </c>
      <c r="B45" s="39"/>
      <c r="C45" s="40"/>
      <c r="D45" s="33">
        <f aca="true" t="shared" si="4" ref="D45:I45">SUM(D40:D44)</f>
        <v>1217.4</v>
      </c>
      <c r="E45" s="33">
        <f t="shared" si="4"/>
        <v>173.57999999999998</v>
      </c>
      <c r="F45" s="33">
        <f t="shared" si="4"/>
        <v>2200.45</v>
      </c>
      <c r="G45" s="33">
        <f t="shared" si="4"/>
        <v>1941.81</v>
      </c>
      <c r="H45" s="33">
        <f t="shared" si="4"/>
        <v>4315.84</v>
      </c>
      <c r="I45" s="34">
        <f t="shared" si="4"/>
        <v>5533.24</v>
      </c>
    </row>
    <row r="46" spans="1:9" ht="12.75">
      <c r="A46" s="79"/>
      <c r="B46" s="9"/>
      <c r="C46" s="9"/>
      <c r="D46" s="79"/>
      <c r="E46" s="79"/>
      <c r="F46" s="79"/>
      <c r="G46" s="79"/>
      <c r="H46" s="79"/>
      <c r="I46" s="79"/>
    </row>
    <row r="47" spans="1:9" ht="13.5" thickBot="1">
      <c r="A47" s="80"/>
      <c r="B47" s="8"/>
      <c r="C47" s="8"/>
      <c r="D47" s="80"/>
      <c r="E47" s="80"/>
      <c r="F47" s="80"/>
      <c r="G47" s="80"/>
      <c r="H47" s="80"/>
      <c r="I47" s="80"/>
    </row>
    <row r="48" spans="1:9" ht="12.75">
      <c r="A48" s="77"/>
      <c r="B48" s="24"/>
      <c r="C48" s="24"/>
      <c r="D48" s="92"/>
      <c r="E48" s="92"/>
      <c r="F48" s="26" t="s">
        <v>34</v>
      </c>
      <c r="G48" s="92"/>
      <c r="H48" s="92"/>
      <c r="I48" s="86"/>
    </row>
    <row r="49" spans="1:9" ht="12.75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ht="12.75">
      <c r="A50" s="29" t="s">
        <v>13</v>
      </c>
      <c r="B50" s="6"/>
      <c r="C50" s="6"/>
      <c r="D50" s="87">
        <v>725.1</v>
      </c>
      <c r="E50" s="87">
        <v>76.1</v>
      </c>
      <c r="F50" s="87">
        <v>346.4</v>
      </c>
      <c r="G50" s="145">
        <v>244.4</v>
      </c>
      <c r="H50" s="87">
        <f>SUM(E50:G50)</f>
        <v>666.9</v>
      </c>
      <c r="I50" s="98">
        <f>SUM(D50:G50)</f>
        <v>1392</v>
      </c>
    </row>
    <row r="51" spans="1:9" s="67" customFormat="1" ht="12.75">
      <c r="A51" s="37" t="s">
        <v>31</v>
      </c>
      <c r="B51" s="68"/>
      <c r="C51" s="68"/>
      <c r="D51" s="89">
        <v>3462.44</v>
      </c>
      <c r="E51" s="89">
        <v>301.89</v>
      </c>
      <c r="F51" s="89">
        <v>1600.18</v>
      </c>
      <c r="G51" s="89">
        <v>1058.06</v>
      </c>
      <c r="H51" s="87">
        <f>SUM(E51:G51)</f>
        <v>2960.13</v>
      </c>
      <c r="I51" s="98">
        <f>SUM(D51:G51)</f>
        <v>6422.57</v>
      </c>
    </row>
    <row r="52" spans="1:9" ht="12.75">
      <c r="A52" s="37" t="s">
        <v>65</v>
      </c>
      <c r="B52" s="6"/>
      <c r="C52" s="6"/>
      <c r="D52" s="89">
        <v>510.8</v>
      </c>
      <c r="E52" s="89">
        <v>63.9</v>
      </c>
      <c r="F52" s="89">
        <v>207.2</v>
      </c>
      <c r="G52" s="89">
        <v>101.7</v>
      </c>
      <c r="H52" s="97">
        <f>SUM(E52:G52)</f>
        <v>372.79999999999995</v>
      </c>
      <c r="I52" s="98">
        <f>SUM(D52:G52)</f>
        <v>883.6000000000001</v>
      </c>
    </row>
    <row r="53" spans="1:9" ht="12.75">
      <c r="A53" s="37" t="s">
        <v>29</v>
      </c>
      <c r="B53" s="6"/>
      <c r="C53" s="6"/>
      <c r="D53" s="87">
        <v>1537.1</v>
      </c>
      <c r="E53" s="87">
        <v>75.4</v>
      </c>
      <c r="F53" s="87">
        <v>849.4</v>
      </c>
      <c r="G53" s="87">
        <v>626.6</v>
      </c>
      <c r="H53" s="87">
        <f>SUM(E53:G53)</f>
        <v>1551.4</v>
      </c>
      <c r="I53" s="98">
        <f>SUM(D53:G53)</f>
        <v>3088.5</v>
      </c>
    </row>
    <row r="54" spans="1:9" ht="12.75">
      <c r="A54" s="29" t="s">
        <v>75</v>
      </c>
      <c r="B54" s="6"/>
      <c r="C54" s="7"/>
      <c r="D54" s="150">
        <v>455.8</v>
      </c>
      <c r="E54" s="150">
        <v>21</v>
      </c>
      <c r="F54" s="150">
        <v>173</v>
      </c>
      <c r="G54" s="150">
        <v>39.4</v>
      </c>
      <c r="H54" s="87">
        <f>SUM(E54:G54)</f>
        <v>233.4</v>
      </c>
      <c r="I54" s="98">
        <f>SUM(D54:G54)</f>
        <v>689.1999999999999</v>
      </c>
    </row>
    <row r="55" spans="1:9" ht="13.5" thickBot="1">
      <c r="A55" s="38" t="s">
        <v>27</v>
      </c>
      <c r="B55" s="39"/>
      <c r="C55" s="40"/>
      <c r="D55" s="33">
        <f aca="true" t="shared" si="5" ref="D55:I55">SUM(D50:D54)</f>
        <v>6691.240000000001</v>
      </c>
      <c r="E55" s="33">
        <f t="shared" si="5"/>
        <v>538.29</v>
      </c>
      <c r="F55" s="33">
        <f t="shared" si="5"/>
        <v>3176.18</v>
      </c>
      <c r="G55" s="33">
        <f t="shared" si="5"/>
        <v>2070.1600000000003</v>
      </c>
      <c r="H55" s="33">
        <f t="shared" si="5"/>
        <v>5784.629999999999</v>
      </c>
      <c r="I55" s="34">
        <f t="shared" si="5"/>
        <v>12475.87</v>
      </c>
    </row>
    <row r="56" spans="1:9" ht="12.75">
      <c r="A56" s="79"/>
      <c r="B56" s="9"/>
      <c r="C56" s="9"/>
      <c r="D56" s="79"/>
      <c r="E56" s="79"/>
      <c r="F56" s="79"/>
      <c r="G56" s="79"/>
      <c r="H56" s="79"/>
      <c r="I56" s="79"/>
    </row>
    <row r="57" ht="13.5" thickBot="1"/>
    <row r="58" spans="1:9" ht="12.75">
      <c r="A58" s="77"/>
      <c r="B58" s="24"/>
      <c r="C58" s="24"/>
      <c r="D58" s="92"/>
      <c r="E58" s="92"/>
      <c r="F58" s="26" t="s">
        <v>35</v>
      </c>
      <c r="G58" s="92"/>
      <c r="H58" s="92"/>
      <c r="I58" s="86"/>
    </row>
    <row r="59" spans="1:9" ht="12.75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ht="12.75">
      <c r="A60" s="29" t="s">
        <v>13</v>
      </c>
      <c r="B60" s="2"/>
      <c r="C60" s="3"/>
      <c r="D60" s="93">
        <f>D40/D50</f>
        <v>0.10550268928423666</v>
      </c>
      <c r="E60" s="93">
        <f>E40/E50</f>
        <v>0.3127463863337714</v>
      </c>
      <c r="F60" s="93">
        <f>F40/F50</f>
        <v>0.73094688221709</v>
      </c>
      <c r="G60" s="93">
        <f>G40/G50</f>
        <v>0.9713584288052373</v>
      </c>
      <c r="H60" s="93">
        <f>H40/H50</f>
        <v>0.7713300344879293</v>
      </c>
      <c r="I60" s="94">
        <f>I40/I50</f>
        <v>0.4244971264367816</v>
      </c>
    </row>
    <row r="61" spans="1:9" ht="12.75">
      <c r="A61" s="37" t="s">
        <v>31</v>
      </c>
      <c r="B61" s="2"/>
      <c r="C61" s="3"/>
      <c r="D61" s="93">
        <f>D41/D51</f>
        <v>0.22631439100749762</v>
      </c>
      <c r="E61" s="93">
        <f>E41/E51</f>
        <v>0.3179303719897976</v>
      </c>
      <c r="F61" s="93">
        <f>F41/F51</f>
        <v>0.7280743416365658</v>
      </c>
      <c r="G61" s="93">
        <f>G41/G51</f>
        <v>0.9721660397330963</v>
      </c>
      <c r="H61" s="93">
        <f>H41/H51</f>
        <v>0.7734930560482141</v>
      </c>
      <c r="I61" s="94">
        <f aca="true" t="shared" si="6" ref="H61:I64">I41/I51</f>
        <v>0.4785062677401725</v>
      </c>
    </row>
    <row r="62" spans="1:9" ht="12.75">
      <c r="A62" s="37" t="s">
        <v>65</v>
      </c>
      <c r="B62" s="2"/>
      <c r="C62" s="3"/>
      <c r="D62" s="93">
        <f>D42/D52</f>
        <v>0.12470634299138607</v>
      </c>
      <c r="E62" s="93">
        <f aca="true" t="shared" si="7" ref="D62:G64">E42/E52</f>
        <v>0.39436619718309857</v>
      </c>
      <c r="F62" s="93">
        <f t="shared" si="7"/>
        <v>0.722007722007722</v>
      </c>
      <c r="G62" s="93">
        <f>G42/G52</f>
        <v>0.9744346116027531</v>
      </c>
      <c r="H62" s="93">
        <f>H42/H52</f>
        <v>0.7347103004291846</v>
      </c>
      <c r="I62" s="94">
        <f t="shared" si="6"/>
        <v>0.38207333635129015</v>
      </c>
    </row>
    <row r="63" spans="1:9" ht="12.75">
      <c r="A63" s="37" t="s">
        <v>29</v>
      </c>
      <c r="B63" s="2"/>
      <c r="C63" s="3"/>
      <c r="D63" s="93">
        <f t="shared" si="7"/>
        <v>0.18255155812894414</v>
      </c>
      <c r="E63" s="93">
        <f t="shared" si="7"/>
        <v>0.3673740053050398</v>
      </c>
      <c r="F63" s="93">
        <f t="shared" si="7"/>
        <v>0.7373440075347304</v>
      </c>
      <c r="G63" s="93">
        <f t="shared" si="7"/>
        <v>0.9194063198212575</v>
      </c>
      <c r="H63" s="93">
        <f t="shared" si="6"/>
        <v>0.7928967384298052</v>
      </c>
      <c r="I63" s="94">
        <f t="shared" si="6"/>
        <v>0.48913712158005496</v>
      </c>
    </row>
    <row r="64" spans="1:9" ht="12.75">
      <c r="A64" s="29" t="s">
        <v>75</v>
      </c>
      <c r="B64" s="2"/>
      <c r="C64" s="3"/>
      <c r="D64" s="93">
        <f t="shared" si="7"/>
        <v>0.028521281263712155</v>
      </c>
      <c r="E64" s="93">
        <f t="shared" si="7"/>
        <v>0.04285714285714286</v>
      </c>
      <c r="F64" s="93">
        <f t="shared" si="7"/>
        <v>0.03641618497109826</v>
      </c>
      <c r="G64" s="93">
        <f t="shared" si="7"/>
        <v>0.015228426395939087</v>
      </c>
      <c r="H64" s="93">
        <f t="shared" si="6"/>
        <v>0.033419023136246784</v>
      </c>
      <c r="I64" s="94">
        <f t="shared" si="6"/>
        <v>0.03017991874637261</v>
      </c>
    </row>
    <row r="65" spans="1:9" ht="13.5" thickBot="1">
      <c r="A65" s="38" t="s">
        <v>27</v>
      </c>
      <c r="B65" s="31"/>
      <c r="C65" s="32"/>
      <c r="D65" s="63">
        <f aca="true" t="shared" si="8" ref="D65:I65">D45/D55</f>
        <v>0.18193937147673675</v>
      </c>
      <c r="E65" s="63">
        <f t="shared" si="8"/>
        <v>0.32246558546508386</v>
      </c>
      <c r="F65" s="63">
        <f t="shared" si="8"/>
        <v>0.6927976374134966</v>
      </c>
      <c r="G65" s="63">
        <f t="shared" si="8"/>
        <v>0.9379999613556439</v>
      </c>
      <c r="H65" s="63">
        <f t="shared" si="8"/>
        <v>0.7460874766406842</v>
      </c>
      <c r="I65" s="64">
        <f t="shared" si="8"/>
        <v>0.44351536205491077</v>
      </c>
    </row>
    <row r="66" spans="1:9" ht="12.75">
      <c r="A66" s="79"/>
      <c r="B66" s="1"/>
      <c r="C66" s="1"/>
      <c r="D66" s="99"/>
      <c r="E66" s="99"/>
      <c r="F66" s="99"/>
      <c r="G66" s="99"/>
      <c r="H66" s="99"/>
      <c r="I66" s="99"/>
    </row>
    <row r="67" ht="13.5" thickBot="1"/>
    <row r="68" spans="1:9" ht="12.75">
      <c r="A68" s="77"/>
      <c r="B68" s="24"/>
      <c r="C68" s="24"/>
      <c r="D68" s="92"/>
      <c r="E68" s="92"/>
      <c r="F68" s="26" t="s">
        <v>36</v>
      </c>
      <c r="G68" s="92"/>
      <c r="H68" s="92"/>
      <c r="I68" s="86"/>
    </row>
    <row r="69" spans="1:9" ht="12.75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ht="12.75">
      <c r="A70" s="29" t="s">
        <v>13</v>
      </c>
      <c r="B70" s="2"/>
      <c r="C70" s="2"/>
      <c r="D70" s="100">
        <v>42</v>
      </c>
      <c r="E70" s="100">
        <v>39</v>
      </c>
      <c r="F70" s="100">
        <v>36</v>
      </c>
      <c r="G70" s="100">
        <v>18</v>
      </c>
      <c r="H70" s="101"/>
      <c r="I70" s="102"/>
    </row>
    <row r="71" spans="1:9" s="67" customFormat="1" ht="12.75">
      <c r="A71" s="37" t="s">
        <v>31</v>
      </c>
      <c r="B71" s="66"/>
      <c r="C71" s="66"/>
      <c r="D71" s="90">
        <v>71</v>
      </c>
      <c r="E71" s="90">
        <v>74</v>
      </c>
      <c r="F71" s="90">
        <v>61</v>
      </c>
      <c r="G71" s="90">
        <v>20</v>
      </c>
      <c r="H71" s="101"/>
      <c r="I71" s="102"/>
    </row>
    <row r="72" spans="1:9" ht="12.75">
      <c r="A72" s="37" t="s">
        <v>65</v>
      </c>
      <c r="B72" s="2"/>
      <c r="C72" s="2"/>
      <c r="D72" s="103">
        <v>52</v>
      </c>
      <c r="E72" s="103">
        <v>51</v>
      </c>
      <c r="F72" s="103">
        <v>44</v>
      </c>
      <c r="G72" s="103">
        <v>16</v>
      </c>
      <c r="H72" s="101"/>
      <c r="I72" s="102"/>
    </row>
    <row r="73" spans="1:9" ht="12.75">
      <c r="A73" s="37" t="s">
        <v>29</v>
      </c>
      <c r="B73" s="2"/>
      <c r="C73" s="2"/>
      <c r="D73" s="103">
        <v>64</v>
      </c>
      <c r="E73" s="103">
        <v>57</v>
      </c>
      <c r="F73" s="103">
        <v>55</v>
      </c>
      <c r="G73" s="103">
        <v>23</v>
      </c>
      <c r="H73" s="101"/>
      <c r="I73" s="102"/>
    </row>
    <row r="74" spans="1:9" ht="12.75">
      <c r="A74" s="29" t="s">
        <v>75</v>
      </c>
      <c r="B74" s="2"/>
      <c r="C74" s="3"/>
      <c r="D74" s="151">
        <v>7</v>
      </c>
      <c r="E74" s="151">
        <v>6</v>
      </c>
      <c r="F74" s="151">
        <v>4</v>
      </c>
      <c r="G74" s="152">
        <v>1</v>
      </c>
      <c r="H74" s="106"/>
      <c r="I74" s="102"/>
    </row>
    <row r="75" spans="1:9" ht="13.5" thickBot="1">
      <c r="A75" s="38"/>
      <c r="B75" s="31"/>
      <c r="C75" s="32"/>
      <c r="D75" s="42"/>
      <c r="E75" s="42"/>
      <c r="F75" s="42"/>
      <c r="G75" s="42"/>
      <c r="H75" s="43"/>
      <c r="I75" s="44"/>
    </row>
    <row r="76" ht="12.75">
      <c r="F76" s="85" t="s">
        <v>37</v>
      </c>
    </row>
    <row r="78" ht="12.75">
      <c r="F78" s="5" t="s">
        <v>12</v>
      </c>
    </row>
    <row r="80" ht="12.75">
      <c r="F80" s="5" t="s">
        <v>38</v>
      </c>
    </row>
    <row r="81" ht="12.75">
      <c r="F81" s="85" t="s">
        <v>39</v>
      </c>
    </row>
    <row r="82" ht="13.5" thickBot="1"/>
    <row r="83" spans="1:9" ht="12.75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ht="12.75">
      <c r="A84" s="29" t="s">
        <v>14</v>
      </c>
      <c r="B84" s="2"/>
      <c r="C84" s="2"/>
      <c r="D84" s="69">
        <v>1002</v>
      </c>
      <c r="E84" s="70">
        <v>50</v>
      </c>
      <c r="F84" s="70">
        <v>24</v>
      </c>
      <c r="G84" s="70">
        <v>6</v>
      </c>
      <c r="H84" s="69">
        <f>E84+F84+G84</f>
        <v>80</v>
      </c>
      <c r="I84" s="71">
        <f>D84+E84+F84+G84</f>
        <v>1082</v>
      </c>
    </row>
    <row r="85" spans="1:9" ht="12.75">
      <c r="A85" s="29" t="s">
        <v>15</v>
      </c>
      <c r="B85" s="2"/>
      <c r="C85" s="2"/>
      <c r="D85" s="69">
        <v>382</v>
      </c>
      <c r="E85" s="70">
        <v>30</v>
      </c>
      <c r="F85" s="70">
        <v>14</v>
      </c>
      <c r="G85" s="70">
        <v>7</v>
      </c>
      <c r="H85" s="69">
        <f aca="true" t="shared" si="9" ref="H85:H91">E85+F85+G85</f>
        <v>51</v>
      </c>
      <c r="I85" s="71">
        <f aca="true" t="shared" si="10" ref="I85:I91">D85+E85+F85+G85</f>
        <v>433</v>
      </c>
    </row>
    <row r="86" spans="1:9" s="67" customFormat="1" ht="12.75">
      <c r="A86" s="29" t="s">
        <v>40</v>
      </c>
      <c r="B86" s="66"/>
      <c r="C86" s="66"/>
      <c r="D86" s="72">
        <v>10849</v>
      </c>
      <c r="E86" s="73">
        <v>379</v>
      </c>
      <c r="F86" s="72">
        <v>201</v>
      </c>
      <c r="G86" s="74">
        <v>9</v>
      </c>
      <c r="H86" s="69">
        <f t="shared" si="9"/>
        <v>589</v>
      </c>
      <c r="I86" s="71">
        <f t="shared" si="10"/>
        <v>11438</v>
      </c>
    </row>
    <row r="87" spans="1:9" s="67" customFormat="1" ht="12.75">
      <c r="A87" s="29" t="s">
        <v>41</v>
      </c>
      <c r="B87" s="66"/>
      <c r="C87" s="66"/>
      <c r="D87" s="72">
        <v>9982</v>
      </c>
      <c r="E87" s="73">
        <v>200</v>
      </c>
      <c r="F87" s="72">
        <v>161</v>
      </c>
      <c r="G87" s="74">
        <v>6</v>
      </c>
      <c r="H87" s="69">
        <f t="shared" si="9"/>
        <v>367</v>
      </c>
      <c r="I87" s="71">
        <f t="shared" si="10"/>
        <v>10349</v>
      </c>
    </row>
    <row r="88" spans="1:9" ht="12.75">
      <c r="A88" s="29" t="s">
        <v>66</v>
      </c>
      <c r="B88" s="2"/>
      <c r="C88" s="2"/>
      <c r="D88" s="72">
        <v>645</v>
      </c>
      <c r="E88" s="73">
        <v>27</v>
      </c>
      <c r="F88" s="72">
        <v>13</v>
      </c>
      <c r="G88" s="74">
        <v>1</v>
      </c>
      <c r="H88" s="69">
        <f t="shared" si="9"/>
        <v>41</v>
      </c>
      <c r="I88" s="71">
        <f t="shared" si="10"/>
        <v>686</v>
      </c>
    </row>
    <row r="89" spans="1:9" ht="12.75">
      <c r="A89" s="29" t="s">
        <v>67</v>
      </c>
      <c r="B89" s="2"/>
      <c r="C89" s="2"/>
      <c r="D89" s="72">
        <v>641</v>
      </c>
      <c r="E89" s="73">
        <v>47</v>
      </c>
      <c r="F89" s="72">
        <v>28</v>
      </c>
      <c r="G89" s="74">
        <v>2</v>
      </c>
      <c r="H89" s="69">
        <f t="shared" si="9"/>
        <v>77</v>
      </c>
      <c r="I89" s="71">
        <f t="shared" si="10"/>
        <v>718</v>
      </c>
    </row>
    <row r="90" spans="1:9" ht="12.75">
      <c r="A90" s="29" t="s">
        <v>42</v>
      </c>
      <c r="B90" s="2"/>
      <c r="C90" s="2"/>
      <c r="D90" s="69">
        <v>2230</v>
      </c>
      <c r="E90" s="69">
        <v>199</v>
      </c>
      <c r="F90" s="69">
        <v>180</v>
      </c>
      <c r="G90" s="69">
        <v>1</v>
      </c>
      <c r="H90" s="69">
        <f t="shared" si="9"/>
        <v>380</v>
      </c>
      <c r="I90" s="71">
        <f t="shared" si="10"/>
        <v>2610</v>
      </c>
    </row>
    <row r="91" spans="1:9" ht="12.75">
      <c r="A91" s="29" t="s">
        <v>43</v>
      </c>
      <c r="B91" s="2"/>
      <c r="C91" s="2"/>
      <c r="D91" s="69">
        <v>2972</v>
      </c>
      <c r="E91" s="69">
        <v>72</v>
      </c>
      <c r="F91" s="69">
        <v>147</v>
      </c>
      <c r="G91" s="69">
        <v>7</v>
      </c>
      <c r="H91" s="69">
        <f t="shared" si="9"/>
        <v>226</v>
      </c>
      <c r="I91" s="71">
        <f t="shared" si="10"/>
        <v>3198</v>
      </c>
    </row>
    <row r="92" spans="1:9" ht="12.75">
      <c r="A92" s="29" t="s">
        <v>76</v>
      </c>
      <c r="B92" s="2"/>
      <c r="C92" s="2"/>
      <c r="D92" s="145" t="s">
        <v>78</v>
      </c>
      <c r="E92" s="145" t="s">
        <v>78</v>
      </c>
      <c r="F92" s="145" t="s">
        <v>78</v>
      </c>
      <c r="G92" s="145" t="s">
        <v>78</v>
      </c>
      <c r="H92" s="145" t="s">
        <v>78</v>
      </c>
      <c r="I92" s="145" t="s">
        <v>78</v>
      </c>
    </row>
    <row r="93" spans="1:9" ht="12.75">
      <c r="A93" s="29" t="s">
        <v>77</v>
      </c>
      <c r="B93" s="2"/>
      <c r="C93" s="3"/>
      <c r="D93" s="145" t="s">
        <v>78</v>
      </c>
      <c r="E93" s="145" t="s">
        <v>78</v>
      </c>
      <c r="F93" s="145" t="s">
        <v>78</v>
      </c>
      <c r="G93" s="145" t="s">
        <v>78</v>
      </c>
      <c r="H93" s="145" t="s">
        <v>78</v>
      </c>
      <c r="I93" s="145" t="s">
        <v>78</v>
      </c>
    </row>
    <row r="94" spans="1:9" ht="12.75">
      <c r="A94" s="50" t="s">
        <v>44</v>
      </c>
      <c r="B94" s="14"/>
      <c r="C94" s="15"/>
      <c r="D94" s="21">
        <f aca="true" t="shared" si="11" ref="D94:G95">D84+D86+D88+D90</f>
        <v>14726</v>
      </c>
      <c r="E94" s="21">
        <f t="shared" si="11"/>
        <v>655</v>
      </c>
      <c r="F94" s="21">
        <f t="shared" si="11"/>
        <v>418</v>
      </c>
      <c r="G94" s="61">
        <f t="shared" si="11"/>
        <v>17</v>
      </c>
      <c r="H94" s="21">
        <f>+SUM(E94:G94)</f>
        <v>1090</v>
      </c>
      <c r="I94" s="62">
        <f>+SUM(D94:G94)</f>
        <v>15816</v>
      </c>
    </row>
    <row r="95" spans="1:9" ht="13.5" thickBot="1">
      <c r="A95" s="30" t="s">
        <v>45</v>
      </c>
      <c r="B95" s="51"/>
      <c r="C95" s="52"/>
      <c r="D95" s="53">
        <f t="shared" si="11"/>
        <v>13977</v>
      </c>
      <c r="E95" s="53">
        <f t="shared" si="11"/>
        <v>349</v>
      </c>
      <c r="F95" s="53">
        <f t="shared" si="11"/>
        <v>350</v>
      </c>
      <c r="G95" s="59">
        <f t="shared" si="11"/>
        <v>22</v>
      </c>
      <c r="H95" s="53">
        <f>+SUM(E95:G95)</f>
        <v>721</v>
      </c>
      <c r="I95" s="60">
        <f>+SUM(D95:G95)</f>
        <v>14698</v>
      </c>
    </row>
    <row r="96" spans="1:9" ht="12.75">
      <c r="A96" s="81"/>
      <c r="B96" s="1"/>
      <c r="C96" s="1"/>
      <c r="D96" s="107"/>
      <c r="E96" s="107"/>
      <c r="F96" s="107"/>
      <c r="G96" s="107"/>
      <c r="H96" s="107"/>
      <c r="I96" s="108"/>
    </row>
    <row r="97" spans="1:9" ht="13.5" thickBot="1">
      <c r="A97" s="82"/>
      <c r="B97" s="58"/>
      <c r="C97" s="58"/>
      <c r="D97" s="109"/>
      <c r="E97" s="109"/>
      <c r="F97" s="109"/>
      <c r="G97" s="109"/>
      <c r="H97" s="109"/>
      <c r="I97" s="110"/>
    </row>
    <row r="98" spans="1:9" ht="12.75">
      <c r="A98" s="77"/>
      <c r="B98" s="24"/>
      <c r="C98" s="24"/>
      <c r="D98" s="92"/>
      <c r="E98" s="92"/>
      <c r="F98" s="26" t="s">
        <v>46</v>
      </c>
      <c r="G98" s="92"/>
      <c r="H98" s="92"/>
      <c r="I98" s="86"/>
    </row>
    <row r="99" spans="1:9" ht="12.75">
      <c r="A99" s="81"/>
      <c r="B99" s="1"/>
      <c r="C99" s="57" t="s">
        <v>47</v>
      </c>
      <c r="D99" s="111"/>
      <c r="E99" s="111"/>
      <c r="F99" s="111"/>
      <c r="G99" s="111"/>
      <c r="H99" s="111"/>
      <c r="I99" s="112"/>
    </row>
    <row r="100" spans="1:9" ht="12.75" customHeight="1">
      <c r="A100" s="155" t="s">
        <v>48</v>
      </c>
      <c r="B100" s="156"/>
      <c r="C100" s="156"/>
      <c r="D100" s="156"/>
      <c r="E100" s="156"/>
      <c r="F100" s="156"/>
      <c r="G100" s="156"/>
      <c r="H100" s="156"/>
      <c r="I100" s="157"/>
    </row>
    <row r="101" spans="1:9" ht="12.75">
      <c r="A101" s="81"/>
      <c r="B101" s="1"/>
      <c r="C101" s="1"/>
      <c r="D101" s="107"/>
      <c r="E101" s="107"/>
      <c r="F101" s="113"/>
      <c r="G101" s="107"/>
      <c r="H101" s="107"/>
      <c r="I101" s="108"/>
    </row>
    <row r="102" spans="1:9" ht="12.75">
      <c r="A102" s="81"/>
      <c r="B102" s="1"/>
      <c r="C102" s="1"/>
      <c r="D102" s="107"/>
      <c r="E102" s="107"/>
      <c r="F102" s="107"/>
      <c r="G102" s="114" t="s">
        <v>2</v>
      </c>
      <c r="H102" s="104" t="s">
        <v>3</v>
      </c>
      <c r="I102" s="115" t="s">
        <v>27</v>
      </c>
    </row>
    <row r="103" spans="1:9" ht="12.75">
      <c r="A103" s="78" t="s">
        <v>49</v>
      </c>
      <c r="B103" s="2"/>
      <c r="C103" s="2"/>
      <c r="D103" s="116"/>
      <c r="E103" s="116"/>
      <c r="F103" s="117"/>
      <c r="G103" s="89">
        <v>14945</v>
      </c>
      <c r="H103" s="118">
        <v>10005</v>
      </c>
      <c r="I103" s="91">
        <f>SUM(G103:H103)</f>
        <v>24950</v>
      </c>
    </row>
    <row r="104" spans="1:9" ht="12.75">
      <c r="A104" s="78" t="s">
        <v>0</v>
      </c>
      <c r="B104" s="2"/>
      <c r="C104" s="2"/>
      <c r="D104" s="116"/>
      <c r="E104" s="116"/>
      <c r="F104" s="117"/>
      <c r="G104" s="89">
        <v>58018</v>
      </c>
      <c r="H104" s="118">
        <v>53181</v>
      </c>
      <c r="I104" s="91">
        <f>SUM(G104:H104)</f>
        <v>111199</v>
      </c>
    </row>
    <row r="105" spans="1:9" ht="12.75">
      <c r="A105" s="78" t="s">
        <v>1</v>
      </c>
      <c r="B105" s="2"/>
      <c r="C105" s="2"/>
      <c r="D105" s="116"/>
      <c r="E105" s="116"/>
      <c r="F105" s="117"/>
      <c r="G105" s="119">
        <f>G103/G104</f>
        <v>0.25759247130200974</v>
      </c>
      <c r="H105" s="120">
        <f>H103/H104</f>
        <v>0.1881310994528121</v>
      </c>
      <c r="I105" s="121">
        <f>I103/I104</f>
        <v>0.22437252133562352</v>
      </c>
    </row>
    <row r="106" spans="1:9" ht="12.75">
      <c r="A106" s="81"/>
      <c r="B106" s="1"/>
      <c r="C106" s="1"/>
      <c r="D106" s="107"/>
      <c r="E106" s="107"/>
      <c r="F106" s="107"/>
      <c r="G106" s="107"/>
      <c r="H106" s="107"/>
      <c r="I106" s="108"/>
    </row>
    <row r="107" spans="1:9" ht="12.75">
      <c r="A107" s="78" t="s">
        <v>4</v>
      </c>
      <c r="B107" s="2"/>
      <c r="C107" s="2"/>
      <c r="D107" s="116"/>
      <c r="E107" s="116"/>
      <c r="F107" s="117"/>
      <c r="G107" s="95">
        <v>56.35</v>
      </c>
      <c r="H107" s="146">
        <v>45.5155</v>
      </c>
      <c r="I107" s="122">
        <f>SUM(G107:H107)</f>
        <v>101.8655</v>
      </c>
    </row>
    <row r="108" spans="1:9" ht="12.75">
      <c r="A108" s="78" t="s">
        <v>5</v>
      </c>
      <c r="B108" s="2"/>
      <c r="C108" s="2"/>
      <c r="D108" s="116"/>
      <c r="E108" s="116"/>
      <c r="F108" s="117"/>
      <c r="G108" s="95">
        <v>218.99</v>
      </c>
      <c r="H108" s="146">
        <v>240.5442</v>
      </c>
      <c r="I108" s="122">
        <f>SUM(G108:H108)</f>
        <v>459.5342</v>
      </c>
    </row>
    <row r="109" spans="1:9" ht="13.5" thickBot="1">
      <c r="A109" s="83" t="s">
        <v>6</v>
      </c>
      <c r="B109" s="54"/>
      <c r="C109" s="54"/>
      <c r="D109" s="123"/>
      <c r="E109" s="123"/>
      <c r="F109" s="124"/>
      <c r="G109" s="125">
        <f>G107/G108</f>
        <v>0.2573176857390748</v>
      </c>
      <c r="H109" s="126">
        <f>H107/H108</f>
        <v>0.18921886289505216</v>
      </c>
      <c r="I109" s="127">
        <f>I107/I108</f>
        <v>0.22167120532051804</v>
      </c>
    </row>
    <row r="110" ht="12.75">
      <c r="F110" s="85" t="s">
        <v>7</v>
      </c>
    </row>
    <row r="111" ht="13.5" thickBot="1"/>
    <row r="112" spans="1:9" ht="12.75">
      <c r="A112" s="77"/>
      <c r="B112" s="24"/>
      <c r="C112" s="24"/>
      <c r="D112" s="92"/>
      <c r="E112" s="92"/>
      <c r="F112" s="26" t="s">
        <v>53</v>
      </c>
      <c r="G112" s="92"/>
      <c r="H112" s="92"/>
      <c r="I112" s="86"/>
    </row>
    <row r="113" spans="1:9" ht="12.75">
      <c r="A113" s="158" t="s">
        <v>54</v>
      </c>
      <c r="B113" s="159"/>
      <c r="C113" s="159"/>
      <c r="D113" s="159"/>
      <c r="E113" s="159"/>
      <c r="F113" s="159"/>
      <c r="G113" s="159"/>
      <c r="H113" s="159"/>
      <c r="I113" s="160"/>
    </row>
    <row r="114" spans="1:9" ht="12.75">
      <c r="A114" s="158" t="s">
        <v>55</v>
      </c>
      <c r="B114" s="159"/>
      <c r="C114" s="159"/>
      <c r="D114" s="159"/>
      <c r="E114" s="159"/>
      <c r="F114" s="159"/>
      <c r="G114" s="159"/>
      <c r="H114" s="159"/>
      <c r="I114" s="160"/>
    </row>
    <row r="115" spans="1:9" ht="12.75">
      <c r="A115" s="81"/>
      <c r="B115" s="1"/>
      <c r="C115" s="1"/>
      <c r="D115" s="107"/>
      <c r="E115" s="107"/>
      <c r="F115" s="107"/>
      <c r="G115" s="107"/>
      <c r="H115" s="107"/>
      <c r="I115" s="108"/>
    </row>
    <row r="116" spans="1:10" ht="12.75">
      <c r="A116" s="81"/>
      <c r="B116" s="1"/>
      <c r="C116" s="1"/>
      <c r="D116" s="107"/>
      <c r="E116" s="10" t="s">
        <v>16</v>
      </c>
      <c r="F116" s="10" t="s">
        <v>2</v>
      </c>
      <c r="G116" s="10" t="s">
        <v>68</v>
      </c>
      <c r="H116" s="10" t="s">
        <v>3</v>
      </c>
      <c r="I116" s="147" t="s">
        <v>79</v>
      </c>
      <c r="J116" s="55" t="s">
        <v>27</v>
      </c>
    </row>
    <row r="117" spans="1:10" ht="12.75">
      <c r="A117" s="29" t="s">
        <v>56</v>
      </c>
      <c r="B117" s="2"/>
      <c r="C117" s="2"/>
      <c r="D117" s="128"/>
      <c r="E117" s="129"/>
      <c r="F117" s="129"/>
      <c r="G117" s="129"/>
      <c r="H117" s="104"/>
      <c r="I117" s="105"/>
      <c r="J117" s="130">
        <f>SUM(E117:H117)</f>
        <v>0</v>
      </c>
    </row>
    <row r="118" spans="1:10" ht="12.75">
      <c r="A118" s="29" t="s">
        <v>57</v>
      </c>
      <c r="B118" s="2"/>
      <c r="C118" s="2"/>
      <c r="D118" s="128"/>
      <c r="E118" s="129"/>
      <c r="F118" s="129"/>
      <c r="G118" s="129"/>
      <c r="H118" s="131"/>
      <c r="I118" s="131"/>
      <c r="J118" s="130">
        <f>SUM(E118:H118)</f>
        <v>0</v>
      </c>
    </row>
    <row r="119" spans="1:10" ht="12.75">
      <c r="A119" s="29" t="s">
        <v>58</v>
      </c>
      <c r="B119" s="2"/>
      <c r="C119" s="2"/>
      <c r="D119" s="128"/>
      <c r="E119" s="132">
        <v>8</v>
      </c>
      <c r="F119" s="132">
        <v>25</v>
      </c>
      <c r="G119" s="132">
        <v>4</v>
      </c>
      <c r="H119" s="132">
        <v>83</v>
      </c>
      <c r="I119" s="148">
        <v>129</v>
      </c>
      <c r="J119" s="130">
        <f>SUM(E119:I119)</f>
        <v>249</v>
      </c>
    </row>
    <row r="120" spans="1:10" ht="13.5" thickBot="1">
      <c r="A120" s="56" t="s">
        <v>59</v>
      </c>
      <c r="B120" s="54"/>
      <c r="C120" s="54"/>
      <c r="D120" s="133"/>
      <c r="E120" s="134">
        <v>7</v>
      </c>
      <c r="F120" s="134">
        <v>29.45</v>
      </c>
      <c r="G120" s="134">
        <v>2.6</v>
      </c>
      <c r="H120" s="135">
        <v>50.4</v>
      </c>
      <c r="I120" s="149">
        <v>39.4</v>
      </c>
      <c r="J120" s="136">
        <f>SUM(E120:I120)</f>
        <v>128.85</v>
      </c>
    </row>
    <row r="122" ht="12.75">
      <c r="A122" s="4" t="s">
        <v>60</v>
      </c>
    </row>
    <row r="123" ht="13.5" customHeight="1">
      <c r="A123" s="4"/>
    </row>
    <row r="124" ht="15" customHeight="1">
      <c r="A124" s="76" t="s">
        <v>61</v>
      </c>
    </row>
    <row r="125" ht="12.75">
      <c r="A125" s="4" t="s">
        <v>8</v>
      </c>
    </row>
    <row r="126" ht="12.75">
      <c r="A126" s="76" t="s">
        <v>50</v>
      </c>
    </row>
    <row r="128" ht="12.75">
      <c r="A128" s="76" t="s">
        <v>62</v>
      </c>
    </row>
    <row r="129" ht="12.75">
      <c r="A129" s="76" t="s">
        <v>10</v>
      </c>
    </row>
    <row r="130" ht="12.75">
      <c r="A130" s="76" t="s">
        <v>11</v>
      </c>
    </row>
    <row r="132" ht="12.75">
      <c r="A132" s="76" t="s">
        <v>63</v>
      </c>
    </row>
    <row r="133" ht="12.75">
      <c r="A133" s="76" t="s">
        <v>9</v>
      </c>
    </row>
    <row r="134" ht="12.75">
      <c r="A134" s="76" t="s">
        <v>69</v>
      </c>
    </row>
    <row r="136" ht="12.75">
      <c r="A136" s="76" t="s">
        <v>64</v>
      </c>
    </row>
    <row r="137" ht="12.75">
      <c r="A137" s="76" t="s">
        <v>51</v>
      </c>
    </row>
    <row r="138" ht="12.75">
      <c r="A138" s="76" t="s">
        <v>52</v>
      </c>
    </row>
    <row r="140" spans="1:9" ht="12.75">
      <c r="A140" s="75" t="s">
        <v>74</v>
      </c>
      <c r="B140" s="65"/>
      <c r="C140" s="65"/>
      <c r="D140" s="75"/>
      <c r="E140" s="75"/>
      <c r="F140" s="75"/>
      <c r="G140" s="75"/>
      <c r="H140" s="75"/>
      <c r="I140" s="75"/>
    </row>
    <row r="142" ht="12.75">
      <c r="A142" s="76" t="s">
        <v>70</v>
      </c>
    </row>
    <row r="143" ht="12.75">
      <c r="A143" s="76" t="s">
        <v>71</v>
      </c>
    </row>
    <row r="144" ht="12.75">
      <c r="A144" s="76" t="s">
        <v>73</v>
      </c>
    </row>
    <row r="145" ht="12.75">
      <c r="A145" s="76" t="s">
        <v>72</v>
      </c>
    </row>
  </sheetData>
  <sheetProtection/>
  <mergeCells count="3">
    <mergeCell ref="A100:I100"/>
    <mergeCell ref="A113:I113"/>
    <mergeCell ref="A114:I114"/>
  </mergeCells>
  <printOptions/>
  <pageMargins left="0.75" right="0.75" top="0.5" bottom="0.5" header="0.5" footer="0.5"/>
  <pageSetup fitToHeight="0" fitToWidth="1" horizontalDpi="600" verticalDpi="600" orientation="portrait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2013-12-11T15:44:55Z</dcterms:created>
  <dcterms:modified xsi:type="dcterms:W3CDTF">2021-04-16T15:36:51Z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