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autoCompressPictures="0" defaultThemeVersion="124226"/>
  <xr:revisionPtr revIDLastSave="0" documentId="13_ncr:1_{8F318152-3992-4D40-AFB4-0557A42C397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85" i="1"/>
  <c r="D15" i="1"/>
  <c r="E15" i="1"/>
  <c r="F15" i="1"/>
  <c r="G15" i="1"/>
  <c r="H20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<sst xmlns="http://schemas.openxmlformats.org/spreadsheetml/2006/main" count="173" uniqueCount="84">
  <si>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</si>
  <si>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</si>
  <si>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</si>
  <si>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</si>
  <si>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</si>
  <si>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</si>
  <si>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</si>
  <si>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</si>
  <si>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</si>
  <si>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</si>
  <si>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</si>
  <si>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</si>
  <si>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</si>
  <si>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</si>
  <si>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</si>
  <si>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</si>
  <si>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</si>
  <si>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</si>
  <si>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</si>
  <si>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</si>
  <si>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</si>
  <si>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</si>
  <si>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</si>
  <si>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</si>
  <si>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</si>
  <si>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</si>
  <si>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</si>
  <si>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</si>
  <si>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</si>
  <si>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</si>
  <si>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</si>
  <si>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</si>
  <si>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</si>
  <si>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</si>
  <si>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</si>
  <si>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</si>
  <si>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</si>
  <si>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</si>
  <si>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</si>
  <si>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</si>
  <si>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</si>
  <si>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</si>
  <si>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</si>
  <si>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</si>
  <si>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</si>
  <si>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</si>
  <si>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</si>
  <si>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</si>
  <si>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</si>
  <si>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</si>
  <si>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</si>
  <si>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</si>
  <si>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</si>
  <si>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</si>
  <si>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</si>
  <si>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</si>
  <si>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</si>
  <si>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</si>
  <si>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</si>
  <si>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</si>
  <si>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</si>
  <si>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</si>
  <si>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</si>
  <si>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</si>
  <si>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</si>
  <si>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</si>
  <si>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</si>
  <si>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</si>
  <si>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</si>
  <si>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</si>
  <si>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</si>
  <si>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</si>
  <si>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</si>
  <si>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</si>
  <si>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</si>
  <si>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</si>
  <si>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</si>
  <si>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</si>
  <si>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</si>
  <si>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</si>
  <si>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</si>
  <si>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</si>
  <si>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</si>
  <si>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January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</si>
</sst>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0" fontId="14" fillId="0" borderId="0" xfId="0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" fontId="0" fillId="0" borderId="0" xfId="0" applyNumberFormat="1"/>
    <xf numFmtId="3" fontId="10" fillId="0" borderId="0" xfId="0" applyNumberFormat="1" applyFont="1"/>
    <xf numFmtId="1" fontId="7" fillId="0" borderId="16" xfId="0" applyNumberFormat="1" applyFont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1" xfId="0" applyFont="1" applyFill="1" applyBorder="1"/>
    <xf numFmtId="0" fontId="3" fillId="0" borderId="10" xfId="0" applyFont="1" applyFill="1" applyBorder="1"/>
    <xf numFmtId="165" fontId="3" fillId="0" borderId="10" xfId="0" applyNumberFormat="1" applyFont="1" applyFill="1" applyBorder="1"/>
    <xf numFmtId="0" fontId="9" fillId="0" borderId="0" xfId="0" applyFont="1" applyFill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topLeftCell="A18" zoomScaleNormal="100" workbookViewId="0">
      <selection activeCell="A61" sqref="A61"/>
    </sheetView>
  </sheetViews>
  <sheetFormatPr defaultColWidth="8.85546875" defaultRowHeight="12.75" x14ac:dyDescent="0.2"/>
  <cols>
    <col min="1" max="1" width="8.85546875" style="63"/>
    <col min="3" max="3" width="15.28515625" customWidth="1"/>
    <col min="4" max="4" width="11.85546875" style="63" customWidth="1"/>
    <col min="5" max="5" width="11.42578125" style="63" customWidth="1"/>
    <col min="6" max="7" width="12.42578125" style="63" customWidth="1"/>
    <col min="8" max="9" width="13.28515625" style="63" customWidth="1"/>
  </cols>
  <sheetData>
    <row r="1" spans="1:13" x14ac:dyDescent="0.2">
      <c r="K1" s="117"/>
    </row>
    <row r="2" spans="1:13" x14ac:dyDescent="0.2">
      <c r="F2" s="4" t="s">
        <v>16</v>
      </c>
    </row>
    <row r="3" spans="1:13" x14ac:dyDescent="0.2">
      <c r="F3" s="4" t="s">
        <v>17</v>
      </c>
      <c r="I3" s="144"/>
      <c r="J3" s="143"/>
      <c r="K3" s="143"/>
    </row>
    <row r="4" spans="1:13" x14ac:dyDescent="0.2">
      <c r="F4" s="4" t="s">
        <v>83</v>
      </c>
      <c r="H4" s="117"/>
    </row>
    <row r="5" spans="1:13" x14ac:dyDescent="0.2">
      <c r="F5" s="118"/>
      <c r="H5" s="117"/>
      <c r="I5" s="117"/>
      <c r="J5" s="117"/>
    </row>
    <row r="6" spans="1:13" x14ac:dyDescent="0.2">
      <c r="E6" s="71"/>
      <c r="F6" s="71" t="s">
        <v>18</v>
      </c>
    </row>
    <row r="7" spans="1:13" ht="13.5" thickBot="1" x14ac:dyDescent="0.25">
      <c r="K7" s="146"/>
    </row>
    <row r="8" spans="1:13" x14ac:dyDescent="0.2">
      <c r="A8" s="64"/>
      <c r="B8" s="20"/>
      <c r="C8" s="20"/>
      <c r="D8" s="21"/>
      <c r="E8" s="21"/>
      <c r="F8" s="22" t="s">
        <v>19</v>
      </c>
      <c r="G8" s="21"/>
      <c r="H8" s="21"/>
      <c r="I8" s="72"/>
    </row>
    <row r="9" spans="1:13" x14ac:dyDescent="0.2">
      <c r="A9" s="23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4" t="s">
        <v>26</v>
      </c>
    </row>
    <row r="10" spans="1:13" x14ac:dyDescent="0.2">
      <c r="A10" s="150" t="s">
        <v>12</v>
      </c>
      <c r="B10" s="1"/>
      <c r="C10" s="128"/>
      <c r="D10" s="112">
        <v>16899</v>
      </c>
      <c r="E10" s="112">
        <v>8232</v>
      </c>
      <c r="F10" s="112">
        <v>3780</v>
      </c>
      <c r="G10" s="112">
        <v>98</v>
      </c>
      <c r="H10" s="73">
        <f>SUM(E10:G10)</f>
        <v>12110</v>
      </c>
      <c r="I10" s="74">
        <f>SUM(D10:G10)</f>
        <v>29009</v>
      </c>
    </row>
    <row r="11" spans="1:13" s="55" customFormat="1" x14ac:dyDescent="0.2">
      <c r="A11" s="150" t="s">
        <v>27</v>
      </c>
      <c r="B11" s="54"/>
      <c r="C11" s="54"/>
      <c r="D11" s="75">
        <v>197563</v>
      </c>
      <c r="E11" s="75">
        <v>33023</v>
      </c>
      <c r="F11" s="75">
        <v>15421</v>
      </c>
      <c r="G11" s="76">
        <v>488</v>
      </c>
      <c r="H11" s="73">
        <f>SUM(E11:G11)</f>
        <v>48932</v>
      </c>
      <c r="I11" s="74">
        <f>SUM(D11:G11)</f>
        <v>246495</v>
      </c>
    </row>
    <row r="12" spans="1:13" x14ac:dyDescent="0.2">
      <c r="A12" s="150" t="s">
        <v>64</v>
      </c>
      <c r="B12" s="1"/>
      <c r="C12" s="1"/>
      <c r="D12" s="112">
        <v>14743</v>
      </c>
      <c r="E12" s="112">
        <v>8129</v>
      </c>
      <c r="F12" s="112">
        <v>3337</v>
      </c>
      <c r="G12" s="112">
        <v>67</v>
      </c>
      <c r="H12" s="73">
        <f>SUM(E12:G12)</f>
        <v>11533</v>
      </c>
      <c r="I12" s="74">
        <f>SUM(D12:G12)</f>
        <v>26276</v>
      </c>
    </row>
    <row r="13" spans="1:13" ht="15.75" x14ac:dyDescent="0.25">
      <c r="A13" s="150" t="s">
        <v>28</v>
      </c>
      <c r="B13" s="1"/>
      <c r="C13" s="1"/>
      <c r="D13" s="112">
        <v>71129</v>
      </c>
      <c r="E13" s="112">
        <v>9435</v>
      </c>
      <c r="F13" s="112">
        <v>9683</v>
      </c>
      <c r="G13" s="112">
        <v>434</v>
      </c>
      <c r="H13" s="112">
        <f>SUM(E13:G13)</f>
        <v>19552</v>
      </c>
      <c r="I13" s="74">
        <f>SUM(D13:G13)</f>
        <v>90681</v>
      </c>
      <c r="K13" s="143"/>
      <c r="L13" s="119"/>
    </row>
    <row r="14" spans="1:13" x14ac:dyDescent="0.2">
      <c r="A14" s="150" t="s">
        <v>74</v>
      </c>
      <c r="B14" s="1"/>
      <c r="C14" s="2"/>
      <c r="D14" s="112">
        <v>2571</v>
      </c>
      <c r="E14" s="112">
        <v>244</v>
      </c>
      <c r="F14" s="112">
        <v>108</v>
      </c>
      <c r="G14" s="112">
        <v>1</v>
      </c>
      <c r="H14" s="73">
        <f>SUM(E14:G14)</f>
        <v>353</v>
      </c>
      <c r="I14" s="74">
        <f>SUM(D14:G14)</f>
        <v>2924</v>
      </c>
    </row>
    <row r="15" spans="1:13" ht="13.5" thickBot="1" x14ac:dyDescent="0.25">
      <c r="A15" s="26" t="s">
        <v>26</v>
      </c>
      <c r="B15" s="27"/>
      <c r="C15" s="28"/>
      <c r="D15" s="113">
        <f>SUM(D10:D14)</f>
        <v>302905</v>
      </c>
      <c r="E15" s="113">
        <f>SUM(E10:E14)</f>
        <v>59063</v>
      </c>
      <c r="F15" s="113">
        <f>SUM(F10:F14)</f>
        <v>32329</v>
      </c>
      <c r="G15" s="113">
        <f>SUM(G10:G14)</f>
        <v>1088</v>
      </c>
      <c r="H15" s="29">
        <f t="shared" ref="H15:I15" si="0">SUM(H10:H14)</f>
        <v>92480</v>
      </c>
      <c r="I15" s="30">
        <f t="shared" si="0"/>
        <v>395385</v>
      </c>
    </row>
    <row r="16" spans="1:13" x14ac:dyDescent="0.2">
      <c r="D16" s="82"/>
      <c r="E16" s="82"/>
      <c r="F16" s="82"/>
      <c r="G16" s="82"/>
      <c r="K16" s="143"/>
      <c r="L16" s="143"/>
      <c r="M16" s="143"/>
    </row>
    <row r="17" spans="1:10" ht="13.5" thickBot="1" x14ac:dyDescent="0.25">
      <c r="D17" s="82"/>
      <c r="E17" s="82"/>
      <c r="F17" s="82"/>
      <c r="G17" s="82"/>
    </row>
    <row r="18" spans="1:10" x14ac:dyDescent="0.2">
      <c r="A18" s="64"/>
      <c r="B18" s="20"/>
      <c r="C18" s="20"/>
      <c r="D18" s="114"/>
      <c r="E18" s="114"/>
      <c r="F18" s="115" t="s">
        <v>29</v>
      </c>
      <c r="G18" s="114"/>
      <c r="H18" s="78"/>
      <c r="I18" s="72"/>
    </row>
    <row r="19" spans="1:10" x14ac:dyDescent="0.2">
      <c r="A19" s="23" t="s">
        <v>20</v>
      </c>
      <c r="B19" s="9"/>
      <c r="C19" s="10"/>
      <c r="D19" s="116" t="s">
        <v>21</v>
      </c>
      <c r="E19" s="116" t="s">
        <v>22</v>
      </c>
      <c r="F19" s="116" t="s">
        <v>23</v>
      </c>
      <c r="G19" s="116" t="s">
        <v>24</v>
      </c>
      <c r="H19" s="11" t="s">
        <v>25</v>
      </c>
      <c r="I19" s="24" t="s">
        <v>26</v>
      </c>
    </row>
    <row r="20" spans="1:10" x14ac:dyDescent="0.2">
      <c r="A20" s="150" t="s">
        <v>12</v>
      </c>
      <c r="B20" s="1"/>
      <c r="C20" s="1"/>
      <c r="D20" s="73">
        <v>254849</v>
      </c>
      <c r="E20" s="73">
        <v>31071</v>
      </c>
      <c r="F20" s="73">
        <v>6360</v>
      </c>
      <c r="G20" s="73">
        <v>107</v>
      </c>
      <c r="H20" s="73">
        <f>SUM(E20:G20)</f>
        <v>37538</v>
      </c>
      <c r="I20" s="74">
        <f>SUM(D20:G20)</f>
        <v>292387</v>
      </c>
    </row>
    <row r="21" spans="1:10" s="55" customFormat="1" x14ac:dyDescent="0.2">
      <c r="A21" s="150" t="s">
        <v>30</v>
      </c>
      <c r="B21" s="54"/>
      <c r="C21" s="54"/>
      <c r="D21" s="127">
        <v>1212788</v>
      </c>
      <c r="E21" s="75">
        <v>107674</v>
      </c>
      <c r="F21" s="75">
        <v>25165</v>
      </c>
      <c r="G21" s="75">
        <v>525</v>
      </c>
      <c r="H21" s="73">
        <f>SUM(E21:G21)</f>
        <v>133364</v>
      </c>
      <c r="I21" s="74">
        <f>SUM(D21:G21)</f>
        <v>1346152</v>
      </c>
    </row>
    <row r="22" spans="1:10" x14ac:dyDescent="0.2">
      <c r="A22" s="150" t="s">
        <v>64</v>
      </c>
      <c r="B22" s="1"/>
      <c r="C22" s="1"/>
      <c r="D22" s="112">
        <v>185634</v>
      </c>
      <c r="E22" s="112">
        <v>27318</v>
      </c>
      <c r="F22" s="112">
        <v>6508</v>
      </c>
      <c r="G22" s="112">
        <v>68</v>
      </c>
      <c r="H22" s="73">
        <f>SUM(E22:G22)</f>
        <v>33894</v>
      </c>
      <c r="I22" s="74">
        <f>SUM(D22:G22)</f>
        <v>219528</v>
      </c>
    </row>
    <row r="23" spans="1:10" x14ac:dyDescent="0.2">
      <c r="A23" s="150" t="s">
        <v>28</v>
      </c>
      <c r="B23" s="1"/>
      <c r="C23" s="1"/>
      <c r="D23" s="112">
        <v>550801</v>
      </c>
      <c r="E23" s="112">
        <v>32287</v>
      </c>
      <c r="F23" s="112">
        <v>18512</v>
      </c>
      <c r="G23" s="112">
        <v>533</v>
      </c>
      <c r="H23" s="73">
        <f>SUM(E23:G23)</f>
        <v>51332</v>
      </c>
      <c r="I23" s="74">
        <f>SUM(D23:G23)</f>
        <v>602133</v>
      </c>
    </row>
    <row r="24" spans="1:10" x14ac:dyDescent="0.2">
      <c r="A24" s="150" t="s">
        <v>74</v>
      </c>
      <c r="B24" s="1"/>
      <c r="C24" s="2"/>
      <c r="D24" s="123">
        <v>159273</v>
      </c>
      <c r="E24" s="123">
        <v>12020</v>
      </c>
      <c r="F24" s="123">
        <v>3308</v>
      </c>
      <c r="G24" s="123">
        <v>10</v>
      </c>
      <c r="H24" s="73">
        <f>SUM(E24:G24)</f>
        <v>15338</v>
      </c>
      <c r="I24" s="74">
        <f>SUM(D24:G24)</f>
        <v>174611</v>
      </c>
    </row>
    <row r="25" spans="1:10" ht="13.5" thickBot="1" x14ac:dyDescent="0.25">
      <c r="A25" s="26" t="s">
        <v>26</v>
      </c>
      <c r="B25" s="27"/>
      <c r="C25" s="28"/>
      <c r="D25" s="29">
        <f t="shared" ref="D25:I25" si="1">SUM(D20:D24)</f>
        <v>2363345</v>
      </c>
      <c r="E25" s="29">
        <f t="shared" si="1"/>
        <v>210370</v>
      </c>
      <c r="F25" s="29">
        <f t="shared" si="1"/>
        <v>59853</v>
      </c>
      <c r="G25" s="29">
        <f t="shared" si="1"/>
        <v>1243</v>
      </c>
      <c r="H25" s="29">
        <f t="shared" si="1"/>
        <v>271466</v>
      </c>
      <c r="I25" s="30">
        <f t="shared" si="1"/>
        <v>2634811</v>
      </c>
    </row>
    <row r="27" spans="1:10" ht="13.5" thickBot="1" x14ac:dyDescent="0.25"/>
    <row r="28" spans="1:10" x14ac:dyDescent="0.2">
      <c r="A28" s="64"/>
      <c r="B28" s="20"/>
      <c r="C28" s="20"/>
      <c r="D28" s="78"/>
      <c r="E28" s="78"/>
      <c r="F28" s="22" t="s">
        <v>31</v>
      </c>
      <c r="G28" s="78"/>
      <c r="H28" s="78"/>
      <c r="I28" s="72"/>
    </row>
    <row r="29" spans="1:10" x14ac:dyDescent="0.2">
      <c r="A29" s="23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4" t="s">
        <v>26</v>
      </c>
    </row>
    <row r="30" spans="1:10" x14ac:dyDescent="0.2">
      <c r="A30" s="25" t="s">
        <v>12</v>
      </c>
      <c r="B30" s="1"/>
      <c r="C30" s="2"/>
      <c r="D30" s="79">
        <f>D10/D20</f>
        <v>6.6309854070449564E-2</v>
      </c>
      <c r="E30" s="79">
        <f>E10/E20</f>
        <v>0.26494158540117796</v>
      </c>
      <c r="F30" s="79">
        <f>F10/F20</f>
        <v>0.59433962264150941</v>
      </c>
      <c r="G30" s="79">
        <f>G10/G20</f>
        <v>0.91588785046728971</v>
      </c>
      <c r="H30" s="79">
        <f t="shared" ref="H30" si="2">H10/H20</f>
        <v>0.322606425488838</v>
      </c>
      <c r="I30" s="80">
        <f>I10/I20</f>
        <v>9.9214397356927636E-2</v>
      </c>
    </row>
    <row r="31" spans="1:10" x14ac:dyDescent="0.2">
      <c r="A31" s="25" t="s">
        <v>30</v>
      </c>
      <c r="B31" s="1"/>
      <c r="C31" s="2"/>
      <c r="D31" s="79">
        <f t="shared" ref="D31:G31" si="3">D11/D21</f>
        <v>0.1628998637849319</v>
      </c>
      <c r="E31" s="79">
        <f t="shared" si="3"/>
        <v>0.30669428088489331</v>
      </c>
      <c r="F31" s="79">
        <f t="shared" si="3"/>
        <v>0.61279554937413072</v>
      </c>
      <c r="G31" s="79">
        <f t="shared" si="3"/>
        <v>0.92952380952380953</v>
      </c>
      <c r="H31" s="79">
        <f t="shared" ref="D31:I34" si="4">H11/H21</f>
        <v>0.36690561170930686</v>
      </c>
      <c r="I31" s="80">
        <f t="shared" si="4"/>
        <v>0.18311082255198521</v>
      </c>
      <c r="J31" s="117"/>
    </row>
    <row r="32" spans="1:10" x14ac:dyDescent="0.2">
      <c r="A32" s="25" t="s">
        <v>64</v>
      </c>
      <c r="B32" s="1"/>
      <c r="C32" s="2"/>
      <c r="D32" s="79">
        <f>D12/D22</f>
        <v>7.9419718370557113E-2</v>
      </c>
      <c r="E32" s="79">
        <f t="shared" si="4"/>
        <v>0.29756936818215096</v>
      </c>
      <c r="F32" s="79">
        <f>F12/F22</f>
        <v>0.51275353411186231</v>
      </c>
      <c r="G32" s="79">
        <f t="shared" si="4"/>
        <v>0.98529411764705888</v>
      </c>
      <c r="H32" s="79">
        <f t="shared" si="4"/>
        <v>0.34026671387266183</v>
      </c>
      <c r="I32" s="80">
        <f t="shared" si="4"/>
        <v>0.11969315987026712</v>
      </c>
    </row>
    <row r="33" spans="1:11" x14ac:dyDescent="0.2">
      <c r="A33" s="25" t="s">
        <v>28</v>
      </c>
      <c r="B33" s="1"/>
      <c r="C33" s="2"/>
      <c r="D33" s="79">
        <f t="shared" si="4"/>
        <v>0.12913738355594853</v>
      </c>
      <c r="E33" s="79">
        <f t="shared" si="4"/>
        <v>0.29222287608015612</v>
      </c>
      <c r="F33" s="79">
        <f t="shared" si="4"/>
        <v>0.5230661192739845</v>
      </c>
      <c r="G33" s="79">
        <f t="shared" si="4"/>
        <v>0.81425891181988741</v>
      </c>
      <c r="H33" s="79">
        <f t="shared" si="4"/>
        <v>0.38089301020805733</v>
      </c>
      <c r="I33" s="80">
        <f t="shared" si="4"/>
        <v>0.15059961835674179</v>
      </c>
    </row>
    <row r="34" spans="1:11" x14ac:dyDescent="0.2">
      <c r="A34" s="25" t="s">
        <v>74</v>
      </c>
      <c r="B34" s="1"/>
      <c r="C34" s="2"/>
      <c r="D34" s="79">
        <f t="shared" si="4"/>
        <v>1.6142095647096493E-2</v>
      </c>
      <c r="E34" s="79">
        <f t="shared" si="4"/>
        <v>2.0299500831946756E-2</v>
      </c>
      <c r="F34" s="79">
        <f t="shared" si="4"/>
        <v>3.2648125755743655E-2</v>
      </c>
      <c r="G34" s="79">
        <f t="shared" si="4"/>
        <v>0.1</v>
      </c>
      <c r="H34" s="79">
        <f t="shared" si="4"/>
        <v>2.3014734645977312E-2</v>
      </c>
      <c r="I34" s="80">
        <f t="shared" si="4"/>
        <v>1.6745794938463211E-2</v>
      </c>
    </row>
    <row r="35" spans="1:11" ht="13.5" thickBot="1" x14ac:dyDescent="0.25">
      <c r="A35" s="26" t="s">
        <v>26</v>
      </c>
      <c r="B35" s="27"/>
      <c r="C35" s="28"/>
      <c r="D35" s="52">
        <f t="shared" ref="D35:I35" si="5">D15/D25</f>
        <v>0.12816791454485063</v>
      </c>
      <c r="E35" s="52">
        <f t="shared" si="5"/>
        <v>0.2807577126016067</v>
      </c>
      <c r="F35" s="52">
        <f t="shared" si="5"/>
        <v>0.54014000969040821</v>
      </c>
      <c r="G35" s="52">
        <f t="shared" si="5"/>
        <v>0.87530168946098152</v>
      </c>
      <c r="H35" s="52">
        <f t="shared" si="5"/>
        <v>0.34066881303736013</v>
      </c>
      <c r="I35" s="53">
        <f t="shared" si="5"/>
        <v>0.15006199685670055</v>
      </c>
      <c r="K35" s="146"/>
    </row>
    <row r="36" spans="1:11" x14ac:dyDescent="0.2">
      <c r="K36" s="146"/>
    </row>
    <row r="37" spans="1:11" ht="13.5" thickBot="1" x14ac:dyDescent="0.25">
      <c r="K37" s="146"/>
    </row>
    <row r="38" spans="1:11" x14ac:dyDescent="0.2">
      <c r="A38" s="64"/>
      <c r="B38" s="20"/>
      <c r="C38" s="20"/>
      <c r="D38" s="78"/>
      <c r="E38" s="78"/>
      <c r="F38" s="22" t="s">
        <v>32</v>
      </c>
      <c r="G38" s="78"/>
      <c r="H38" s="78"/>
      <c r="I38" s="72"/>
    </row>
    <row r="39" spans="1:11" x14ac:dyDescent="0.2">
      <c r="A39" s="31" t="s">
        <v>20</v>
      </c>
      <c r="B39" s="15"/>
      <c r="C39" s="16"/>
      <c r="D39" s="17" t="s">
        <v>21</v>
      </c>
      <c r="E39" s="17" t="s">
        <v>22</v>
      </c>
      <c r="F39" s="17" t="s">
        <v>23</v>
      </c>
      <c r="G39" s="17" t="s">
        <v>24</v>
      </c>
      <c r="H39" s="17" t="s">
        <v>25</v>
      </c>
      <c r="I39" s="32" t="s">
        <v>26</v>
      </c>
      <c r="K39" s="126"/>
    </row>
    <row r="40" spans="1:11" x14ac:dyDescent="0.2">
      <c r="A40" s="150" t="s">
        <v>12</v>
      </c>
      <c r="B40" s="5"/>
      <c r="C40" s="5"/>
      <c r="D40" s="73">
        <v>50.5</v>
      </c>
      <c r="E40" s="73">
        <v>19.600000000000001</v>
      </c>
      <c r="F40" s="73">
        <v>228.5</v>
      </c>
      <c r="G40" s="73">
        <v>204</v>
      </c>
      <c r="H40" s="73">
        <f>SUM(E40:G40)</f>
        <v>452.1</v>
      </c>
      <c r="I40" s="74">
        <f>SUM(D40:G40)</f>
        <v>502.6</v>
      </c>
    </row>
    <row r="41" spans="1:11" s="55" customFormat="1" x14ac:dyDescent="0.2">
      <c r="A41" s="151" t="s">
        <v>30</v>
      </c>
      <c r="B41" s="56"/>
      <c r="C41" s="56"/>
      <c r="D41" s="75">
        <v>580.4</v>
      </c>
      <c r="E41" s="75">
        <v>88.64</v>
      </c>
      <c r="F41" s="75">
        <v>1144.74</v>
      </c>
      <c r="G41" s="81">
        <v>1027.93</v>
      </c>
      <c r="H41" s="73">
        <f t="shared" ref="H41:H44" si="6">SUM(E41:G41)</f>
        <v>2261.3100000000004</v>
      </c>
      <c r="I41" s="74">
        <f>SUM(D41:G41)</f>
        <v>2841.71</v>
      </c>
    </row>
    <row r="42" spans="1:11" x14ac:dyDescent="0.2">
      <c r="A42" s="151" t="s">
        <v>64</v>
      </c>
      <c r="B42" s="5"/>
      <c r="C42" s="5"/>
      <c r="D42" s="112">
        <v>45.3</v>
      </c>
      <c r="E42" s="112">
        <v>21.2</v>
      </c>
      <c r="F42" s="112">
        <v>160.9</v>
      </c>
      <c r="G42" s="112">
        <v>105.1</v>
      </c>
      <c r="H42" s="73">
        <f t="shared" si="6"/>
        <v>287.2</v>
      </c>
      <c r="I42" s="74">
        <f>SUM(D42:G42)</f>
        <v>332.5</v>
      </c>
    </row>
    <row r="43" spans="1:11" x14ac:dyDescent="0.2">
      <c r="A43" s="151" t="s">
        <v>28</v>
      </c>
      <c r="B43" s="5"/>
      <c r="C43" s="5"/>
      <c r="D43" s="73">
        <v>204</v>
      </c>
      <c r="E43" s="73">
        <v>23</v>
      </c>
      <c r="F43" s="73">
        <v>616.5</v>
      </c>
      <c r="G43" s="73">
        <v>514</v>
      </c>
      <c r="H43" s="73">
        <f t="shared" si="6"/>
        <v>1153.5</v>
      </c>
      <c r="I43" s="74">
        <f>SUM(D43:G43)</f>
        <v>1357.5</v>
      </c>
    </row>
    <row r="44" spans="1:11" x14ac:dyDescent="0.2">
      <c r="A44" s="150" t="s">
        <v>74</v>
      </c>
      <c r="B44" s="5"/>
      <c r="C44" s="6"/>
      <c r="D44" s="123">
        <v>7.4</v>
      </c>
      <c r="E44" s="123">
        <v>0.7</v>
      </c>
      <c r="F44" s="123">
        <v>4.9000000000000004</v>
      </c>
      <c r="G44" s="123">
        <v>0.5</v>
      </c>
      <c r="H44" s="73">
        <f t="shared" si="6"/>
        <v>6.1000000000000005</v>
      </c>
      <c r="I44" s="74">
        <f>SUM(D44:G44)</f>
        <v>13.5</v>
      </c>
    </row>
    <row r="45" spans="1:11" ht="13.5" thickBot="1" x14ac:dyDescent="0.25">
      <c r="A45" s="34" t="s">
        <v>26</v>
      </c>
      <c r="B45" s="35"/>
      <c r="C45" s="36"/>
      <c r="D45" s="29">
        <f t="shared" ref="D45:I45" si="7">SUM(D40:D44)</f>
        <v>887.59999999999991</v>
      </c>
      <c r="E45" s="29">
        <f t="shared" si="7"/>
        <v>153.13999999999999</v>
      </c>
      <c r="F45" s="29">
        <f t="shared" si="7"/>
        <v>2155.5400000000004</v>
      </c>
      <c r="G45" s="29">
        <f t="shared" si="7"/>
        <v>1851.53</v>
      </c>
      <c r="H45" s="29">
        <f t="shared" si="7"/>
        <v>4160.2100000000009</v>
      </c>
      <c r="I45" s="30">
        <f t="shared" si="7"/>
        <v>5047.8099999999995</v>
      </c>
    </row>
    <row r="46" spans="1:11" x14ac:dyDescent="0.2">
      <c r="A46" s="66"/>
      <c r="B46" s="8"/>
      <c r="C46" s="8"/>
      <c r="D46" s="66"/>
      <c r="E46" s="66"/>
      <c r="F46" s="66"/>
      <c r="G46" s="66"/>
      <c r="H46" s="66"/>
      <c r="I46" s="66"/>
    </row>
    <row r="47" spans="1:11" ht="13.5" thickBot="1" x14ac:dyDescent="0.25">
      <c r="A47" s="67"/>
      <c r="B47" s="7"/>
      <c r="C47" s="7"/>
      <c r="D47" s="67"/>
      <c r="E47" s="67"/>
      <c r="F47" s="67"/>
      <c r="G47" s="67"/>
      <c r="H47" s="67"/>
      <c r="I47" s="67"/>
    </row>
    <row r="48" spans="1:11" x14ac:dyDescent="0.2">
      <c r="A48" s="64"/>
      <c r="B48" s="20"/>
      <c r="C48" s="20"/>
      <c r="D48" s="78"/>
      <c r="E48" s="78"/>
      <c r="F48" s="22" t="s">
        <v>33</v>
      </c>
      <c r="G48" s="78"/>
      <c r="H48" s="78"/>
      <c r="I48" s="72"/>
    </row>
    <row r="49" spans="1:11" x14ac:dyDescent="0.2">
      <c r="A49" s="31" t="s">
        <v>20</v>
      </c>
      <c r="B49" s="15"/>
      <c r="C49" s="16"/>
      <c r="D49" s="17" t="s">
        <v>21</v>
      </c>
      <c r="E49" s="17" t="s">
        <v>22</v>
      </c>
      <c r="F49" s="17" t="s">
        <v>23</v>
      </c>
      <c r="G49" s="17" t="s">
        <v>24</v>
      </c>
      <c r="H49" s="17" t="s">
        <v>25</v>
      </c>
      <c r="I49" s="32" t="s">
        <v>26</v>
      </c>
    </row>
    <row r="50" spans="1:11" x14ac:dyDescent="0.2">
      <c r="A50" s="150" t="s">
        <v>12</v>
      </c>
      <c r="B50" s="5"/>
      <c r="C50" s="5"/>
      <c r="D50" s="73">
        <v>751.4</v>
      </c>
      <c r="E50" s="73">
        <v>58.5</v>
      </c>
      <c r="F50" s="73">
        <v>300.3</v>
      </c>
      <c r="G50" s="120">
        <v>212.9</v>
      </c>
      <c r="H50" s="73">
        <f>SUM(E50:G50)</f>
        <v>571.70000000000005</v>
      </c>
      <c r="I50" s="59">
        <f>SUM(D50:G50)</f>
        <v>1323.1000000000001</v>
      </c>
    </row>
    <row r="51" spans="1:11" s="55" customFormat="1" x14ac:dyDescent="0.2">
      <c r="A51" s="151" t="s">
        <v>30</v>
      </c>
      <c r="B51" s="56"/>
      <c r="C51" s="56"/>
      <c r="D51" s="75">
        <v>3486.33</v>
      </c>
      <c r="E51" s="75">
        <v>307.91000000000003</v>
      </c>
      <c r="F51" s="75">
        <v>1557.6</v>
      </c>
      <c r="G51" s="75">
        <v>1070.4000000000001</v>
      </c>
      <c r="H51" s="73">
        <f>SUM(E51:G51)</f>
        <v>2935.91</v>
      </c>
      <c r="I51" s="59">
        <f>SUM(D51:G51)</f>
        <v>6422.24</v>
      </c>
    </row>
    <row r="52" spans="1:11" x14ac:dyDescent="0.2">
      <c r="A52" s="151" t="s">
        <v>64</v>
      </c>
      <c r="B52" s="5"/>
      <c r="C52" s="5"/>
      <c r="D52" s="75">
        <v>534.20000000000005</v>
      </c>
      <c r="E52" s="75">
        <v>60</v>
      </c>
      <c r="F52" s="75">
        <v>218.9</v>
      </c>
      <c r="G52" s="75">
        <v>105.3</v>
      </c>
      <c r="H52" s="83">
        <f>SUM(E52:G52)</f>
        <v>384.2</v>
      </c>
      <c r="I52" s="59">
        <f>SUM(D52:G52)</f>
        <v>918.4</v>
      </c>
    </row>
    <row r="53" spans="1:11" x14ac:dyDescent="0.2">
      <c r="A53" s="151" t="s">
        <v>28</v>
      </c>
      <c r="B53" s="5"/>
      <c r="C53" s="5"/>
      <c r="D53" s="73">
        <v>1552.4</v>
      </c>
      <c r="E53" s="73">
        <v>70.5</v>
      </c>
      <c r="F53" s="73">
        <v>835.9</v>
      </c>
      <c r="G53" s="73">
        <v>569.6</v>
      </c>
      <c r="H53" s="73">
        <f>SUM(E53:G53)</f>
        <v>1476</v>
      </c>
      <c r="I53" s="59">
        <f>SUM(D53:G53)</f>
        <v>3028.4</v>
      </c>
    </row>
    <row r="54" spans="1:11" x14ac:dyDescent="0.2">
      <c r="A54" s="150" t="s">
        <v>74</v>
      </c>
      <c r="B54" s="5"/>
      <c r="C54" s="6"/>
      <c r="D54" s="123">
        <v>487.2</v>
      </c>
      <c r="E54" s="123">
        <v>29.6</v>
      </c>
      <c r="F54" s="123">
        <v>138.1</v>
      </c>
      <c r="G54" s="123">
        <v>26.5</v>
      </c>
      <c r="H54" s="73">
        <f>SUM(E54:G54)</f>
        <v>194.2</v>
      </c>
      <c r="I54" s="59">
        <f>SUM(D54:G54)</f>
        <v>681.4</v>
      </c>
    </row>
    <row r="55" spans="1:11" ht="13.5" thickBot="1" x14ac:dyDescent="0.25">
      <c r="A55" s="34" t="s">
        <v>26</v>
      </c>
      <c r="B55" s="35"/>
      <c r="C55" s="36"/>
      <c r="D55" s="29">
        <f t="shared" ref="D55:I55" si="8">SUM(D50:D54)</f>
        <v>6811.53</v>
      </c>
      <c r="E55" s="29">
        <f t="shared" si="8"/>
        <v>526.51</v>
      </c>
      <c r="F55" s="29">
        <f t="shared" si="8"/>
        <v>3050.7999999999997</v>
      </c>
      <c r="G55" s="29">
        <f t="shared" si="8"/>
        <v>1984.7000000000003</v>
      </c>
      <c r="H55" s="29">
        <f t="shared" si="8"/>
        <v>5562.0099999999993</v>
      </c>
      <c r="I55" s="30">
        <f t="shared" si="8"/>
        <v>12373.539999999999</v>
      </c>
    </row>
    <row r="56" spans="1:11" x14ac:dyDescent="0.2">
      <c r="A56" s="66"/>
      <c r="B56" s="8"/>
      <c r="C56" s="8"/>
      <c r="D56" s="66"/>
      <c r="E56" s="66"/>
      <c r="F56" s="66"/>
      <c r="G56" s="66"/>
      <c r="H56" s="66"/>
      <c r="I56" s="66"/>
    </row>
    <row r="57" spans="1:11" ht="13.5" thickBot="1" x14ac:dyDescent="0.25"/>
    <row r="58" spans="1:11" x14ac:dyDescent="0.2">
      <c r="A58" s="64"/>
      <c r="B58" s="20"/>
      <c r="C58" s="20"/>
      <c r="D58" s="78"/>
      <c r="E58" s="78"/>
      <c r="F58" s="22" t="s">
        <v>34</v>
      </c>
      <c r="G58" s="78"/>
      <c r="H58" s="78"/>
      <c r="I58" s="72"/>
    </row>
    <row r="59" spans="1:11" x14ac:dyDescent="0.2">
      <c r="A59" s="31" t="s">
        <v>20</v>
      </c>
      <c r="B59" s="9"/>
      <c r="C59" s="10"/>
      <c r="D59" s="17" t="s">
        <v>21</v>
      </c>
      <c r="E59" s="17" t="s">
        <v>22</v>
      </c>
      <c r="F59" s="17" t="s">
        <v>23</v>
      </c>
      <c r="G59" s="17" t="s">
        <v>24</v>
      </c>
      <c r="H59" s="17" t="s">
        <v>25</v>
      </c>
      <c r="I59" s="32" t="s">
        <v>26</v>
      </c>
      <c r="K59" s="146"/>
    </row>
    <row r="60" spans="1:11" x14ac:dyDescent="0.2">
      <c r="A60" s="25" t="s">
        <v>12</v>
      </c>
      <c r="B60" s="1"/>
      <c r="C60" s="2"/>
      <c r="D60" s="79">
        <f>D40/D50</f>
        <v>6.7207878626563744E-2</v>
      </c>
      <c r="E60" s="79">
        <f t="shared" ref="E60:I60" si="9">E40/E50</f>
        <v>0.33504273504273507</v>
      </c>
      <c r="F60" s="79">
        <f t="shared" si="9"/>
        <v>0.7609057609057609</v>
      </c>
      <c r="G60" s="79">
        <f t="shared" si="9"/>
        <v>0.95819633630812584</v>
      </c>
      <c r="H60" s="79">
        <f t="shared" si="9"/>
        <v>0.79079937029910785</v>
      </c>
      <c r="I60" s="80">
        <f t="shared" si="9"/>
        <v>0.37986546746277677</v>
      </c>
      <c r="K60" s="146"/>
    </row>
    <row r="61" spans="1:11" x14ac:dyDescent="0.2">
      <c r="A61" s="33" t="s">
        <v>30</v>
      </c>
      <c r="B61" s="1"/>
      <c r="C61" s="2"/>
      <c r="D61" s="79">
        <f>D41/D51</f>
        <v>0.1664787900170093</v>
      </c>
      <c r="E61" s="79">
        <f>E41/E51</f>
        <v>0.28787632749829495</v>
      </c>
      <c r="F61" s="79">
        <f>F41/F51</f>
        <v>0.73493836671802781</v>
      </c>
      <c r="G61" s="79">
        <f>G41/G51</f>
        <v>0.96032324364723465</v>
      </c>
      <c r="H61" s="79">
        <f>H41/H51</f>
        <v>0.7702245641044857</v>
      </c>
      <c r="I61" s="80">
        <f t="shared" ref="H61:I64" si="10">I41/I51</f>
        <v>0.44247957099080698</v>
      </c>
      <c r="J61" s="117"/>
      <c r="K61" s="146"/>
    </row>
    <row r="62" spans="1:11" x14ac:dyDescent="0.2">
      <c r="A62" s="33" t="s">
        <v>64</v>
      </c>
      <c r="B62" s="1"/>
      <c r="C62" s="2"/>
      <c r="D62" s="79">
        <f>D42/D52</f>
        <v>8.4799700486709081E-2</v>
      </c>
      <c r="E62" s="79">
        <f t="shared" ref="D62:G64" si="11">E42/E52</f>
        <v>0.35333333333333333</v>
      </c>
      <c r="F62" s="79">
        <f t="shared" si="11"/>
        <v>0.73503883051621743</v>
      </c>
      <c r="G62" s="79">
        <f>G42/G52</f>
        <v>0.99810066476733139</v>
      </c>
      <c r="H62" s="79">
        <f>H42/H52</f>
        <v>0.74752732951587719</v>
      </c>
      <c r="I62" s="80">
        <f t="shared" si="10"/>
        <v>0.36204268292682928</v>
      </c>
      <c r="K62" s="146"/>
    </row>
    <row r="63" spans="1:11" x14ac:dyDescent="0.2">
      <c r="A63" s="33" t="s">
        <v>28</v>
      </c>
      <c r="B63" s="1"/>
      <c r="C63" s="2"/>
      <c r="D63" s="79">
        <f t="shared" si="11"/>
        <v>0.13140943055913423</v>
      </c>
      <c r="E63" s="79">
        <f t="shared" si="11"/>
        <v>0.32624113475177308</v>
      </c>
      <c r="F63" s="79">
        <f t="shared" si="11"/>
        <v>0.73752841248953227</v>
      </c>
      <c r="G63" s="79">
        <f t="shared" si="11"/>
        <v>0.9023876404494382</v>
      </c>
      <c r="H63" s="79">
        <f t="shared" si="10"/>
        <v>0.7815040650406504</v>
      </c>
      <c r="I63" s="80">
        <f t="shared" si="10"/>
        <v>0.44825650508519349</v>
      </c>
      <c r="K63" s="146"/>
    </row>
    <row r="64" spans="1:11" x14ac:dyDescent="0.2">
      <c r="A64" s="25" t="s">
        <v>74</v>
      </c>
      <c r="B64" s="1"/>
      <c r="C64" s="2"/>
      <c r="D64" s="79">
        <f t="shared" si="11"/>
        <v>1.5188834154351396E-2</v>
      </c>
      <c r="E64" s="79">
        <f t="shared" si="11"/>
        <v>2.3648648648648646E-2</v>
      </c>
      <c r="F64" s="79">
        <f t="shared" si="11"/>
        <v>3.5481535119478644E-2</v>
      </c>
      <c r="G64" s="79">
        <f t="shared" si="11"/>
        <v>1.8867924528301886E-2</v>
      </c>
      <c r="H64" s="79">
        <f t="shared" si="10"/>
        <v>3.1410916580844495E-2</v>
      </c>
      <c r="I64" s="80">
        <f t="shared" si="10"/>
        <v>1.9812151452891107E-2</v>
      </c>
      <c r="K64" s="146"/>
    </row>
    <row r="65" spans="1:11" ht="13.5" thickBot="1" x14ac:dyDescent="0.25">
      <c r="A65" s="34" t="s">
        <v>26</v>
      </c>
      <c r="B65" s="27"/>
      <c r="C65" s="28"/>
      <c r="D65" s="52">
        <f t="shared" ref="D65:I65" si="12">D45/D55</f>
        <v>0.13030846226912307</v>
      </c>
      <c r="E65" s="52">
        <f t="shared" si="12"/>
        <v>0.29085867314960778</v>
      </c>
      <c r="F65" s="52">
        <f t="shared" si="12"/>
        <v>0.70654910187491826</v>
      </c>
      <c r="G65" s="52">
        <f t="shared" si="12"/>
        <v>0.93290169798962042</v>
      </c>
      <c r="H65" s="52">
        <f t="shared" si="12"/>
        <v>0.74796880983673197</v>
      </c>
      <c r="I65" s="53">
        <f t="shared" si="12"/>
        <v>0.40795196847466447</v>
      </c>
      <c r="K65" s="146"/>
    </row>
    <row r="66" spans="1:11" x14ac:dyDescent="0.2">
      <c r="A66" s="66"/>
      <c r="D66" s="84"/>
      <c r="E66" s="84"/>
      <c r="F66" s="84"/>
      <c r="G66" s="84"/>
      <c r="H66" s="84"/>
      <c r="I66" s="84"/>
      <c r="K66" s="146"/>
    </row>
    <row r="67" spans="1:11" ht="13.5" thickBot="1" x14ac:dyDescent="0.25">
      <c r="K67" s="146"/>
    </row>
    <row r="68" spans="1:11" x14ac:dyDescent="0.2">
      <c r="A68" s="64"/>
      <c r="B68" s="20"/>
      <c r="C68" s="20"/>
      <c r="D68" s="78"/>
      <c r="E68" s="78"/>
      <c r="F68" s="22" t="s">
        <v>35</v>
      </c>
      <c r="G68" s="78"/>
      <c r="H68" s="78"/>
      <c r="I68" s="72"/>
      <c r="K68" s="146"/>
    </row>
    <row r="69" spans="1:11" x14ac:dyDescent="0.2">
      <c r="A69" s="31" t="s">
        <v>20</v>
      </c>
      <c r="B69" s="9"/>
      <c r="C69" s="10"/>
      <c r="D69" s="17" t="s">
        <v>21</v>
      </c>
      <c r="E69" s="17" t="s">
        <v>22</v>
      </c>
      <c r="F69" s="17" t="s">
        <v>23</v>
      </c>
      <c r="G69" s="14" t="s">
        <v>24</v>
      </c>
      <c r="H69" s="18" t="s">
        <v>25</v>
      </c>
      <c r="I69" s="37" t="s">
        <v>26</v>
      </c>
      <c r="K69" s="146"/>
    </row>
    <row r="70" spans="1:11" x14ac:dyDescent="0.2">
      <c r="A70" s="150" t="s">
        <v>12</v>
      </c>
      <c r="B70" s="1"/>
      <c r="C70" s="1"/>
      <c r="D70" s="85">
        <v>44</v>
      </c>
      <c r="E70" s="85">
        <v>45</v>
      </c>
      <c r="F70" s="85">
        <v>41</v>
      </c>
      <c r="G70" s="85">
        <v>20</v>
      </c>
      <c r="H70" s="129">
        <f>SUM(E70:G70)</f>
        <v>106</v>
      </c>
      <c r="I70" s="130">
        <f>SUM(D70:G70)</f>
        <v>150</v>
      </c>
      <c r="K70" s="146"/>
    </row>
    <row r="71" spans="1:11" s="55" customFormat="1" x14ac:dyDescent="0.2">
      <c r="A71" s="151" t="s">
        <v>30</v>
      </c>
      <c r="B71" s="54"/>
      <c r="C71" s="54"/>
      <c r="D71" s="76">
        <v>62</v>
      </c>
      <c r="E71" s="76">
        <v>65</v>
      </c>
      <c r="F71" s="76">
        <v>53</v>
      </c>
      <c r="G71" s="76">
        <v>19</v>
      </c>
      <c r="H71" s="129">
        <f t="shared" ref="H71:H74" si="13">SUM(E71:G71)</f>
        <v>137</v>
      </c>
      <c r="I71" s="130">
        <f t="shared" ref="I71:I74" si="14">SUM(D71:G71)</f>
        <v>199</v>
      </c>
      <c r="K71" s="152"/>
    </row>
    <row r="72" spans="1:11" x14ac:dyDescent="0.2">
      <c r="A72" s="151" t="s">
        <v>64</v>
      </c>
      <c r="B72" s="1"/>
      <c r="C72" s="1"/>
      <c r="D72" s="86">
        <v>50</v>
      </c>
      <c r="E72" s="86">
        <v>50</v>
      </c>
      <c r="F72" s="86">
        <v>43</v>
      </c>
      <c r="G72" s="86">
        <v>17</v>
      </c>
      <c r="H72" s="129">
        <f t="shared" si="13"/>
        <v>110</v>
      </c>
      <c r="I72" s="130">
        <f t="shared" si="14"/>
        <v>160</v>
      </c>
    </row>
    <row r="73" spans="1:11" x14ac:dyDescent="0.2">
      <c r="A73" s="151" t="s">
        <v>28</v>
      </c>
      <c r="B73" s="1"/>
      <c r="C73" s="1"/>
      <c r="D73" s="86">
        <v>59</v>
      </c>
      <c r="E73" s="86">
        <v>60</v>
      </c>
      <c r="F73" s="86">
        <v>60</v>
      </c>
      <c r="G73" s="86">
        <v>22</v>
      </c>
      <c r="H73" s="129">
        <f t="shared" si="13"/>
        <v>142</v>
      </c>
      <c r="I73" s="130">
        <f t="shared" si="14"/>
        <v>201</v>
      </c>
    </row>
    <row r="74" spans="1:11" x14ac:dyDescent="0.2">
      <c r="A74" s="150" t="s">
        <v>74</v>
      </c>
      <c r="B74" s="1"/>
      <c r="C74" s="2"/>
      <c r="D74" s="124">
        <v>8</v>
      </c>
      <c r="E74" s="124">
        <v>4</v>
      </c>
      <c r="F74" s="124">
        <v>3</v>
      </c>
      <c r="G74" s="125">
        <v>1</v>
      </c>
      <c r="H74" s="129">
        <f t="shared" si="13"/>
        <v>8</v>
      </c>
      <c r="I74" s="130">
        <f t="shared" si="14"/>
        <v>16</v>
      </c>
    </row>
    <row r="75" spans="1:11" ht="13.5" thickBot="1" x14ac:dyDescent="0.25">
      <c r="A75" s="34" t="s">
        <v>26</v>
      </c>
      <c r="B75" s="27"/>
      <c r="C75" s="28"/>
      <c r="D75" s="131">
        <f>SUM(D70:D74)</f>
        <v>223</v>
      </c>
      <c r="E75" s="131">
        <f t="shared" ref="E75:I75" si="15">SUM(E70:E74)</f>
        <v>224</v>
      </c>
      <c r="F75" s="131">
        <f t="shared" si="15"/>
        <v>200</v>
      </c>
      <c r="G75" s="131">
        <f t="shared" si="15"/>
        <v>79</v>
      </c>
      <c r="H75" s="131">
        <f t="shared" si="15"/>
        <v>503</v>
      </c>
      <c r="I75" s="145">
        <f t="shared" si="15"/>
        <v>726</v>
      </c>
      <c r="J75" s="55"/>
    </row>
    <row r="76" spans="1:11" x14ac:dyDescent="0.2">
      <c r="F76" s="71" t="s">
        <v>36</v>
      </c>
    </row>
    <row r="78" spans="1:11" x14ac:dyDescent="0.2">
      <c r="F78" s="4" t="s">
        <v>11</v>
      </c>
    </row>
    <row r="80" spans="1:11" x14ac:dyDescent="0.2">
      <c r="F80" s="4" t="s">
        <v>37</v>
      </c>
    </row>
    <row r="81" spans="1:16" x14ac:dyDescent="0.2">
      <c r="F81" s="71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8" t="s">
        <v>20</v>
      </c>
      <c r="B83" s="39"/>
      <c r="C83" s="40"/>
      <c r="D83" s="41" t="s">
        <v>21</v>
      </c>
      <c r="E83" s="41" t="s">
        <v>22</v>
      </c>
      <c r="F83" s="41" t="s">
        <v>23</v>
      </c>
      <c r="G83" s="41" t="s">
        <v>24</v>
      </c>
      <c r="H83" s="41" t="s">
        <v>25</v>
      </c>
      <c r="I83" s="42" t="s">
        <v>26</v>
      </c>
    </row>
    <row r="84" spans="1:16" x14ac:dyDescent="0.2">
      <c r="A84" s="150" t="s">
        <v>13</v>
      </c>
      <c r="B84" s="1"/>
      <c r="C84" s="1"/>
      <c r="D84" s="57">
        <v>158</v>
      </c>
      <c r="E84" s="58">
        <v>281</v>
      </c>
      <c r="F84" s="58">
        <v>129</v>
      </c>
      <c r="G84" s="58">
        <v>21</v>
      </c>
      <c r="H84" s="57">
        <f>E84+F84+G84</f>
        <v>431</v>
      </c>
      <c r="I84" s="59">
        <f>D84+E84+F84+G84</f>
        <v>589</v>
      </c>
      <c r="J84" s="136"/>
    </row>
    <row r="85" spans="1:16" x14ac:dyDescent="0.2">
      <c r="A85" s="150" t="s">
        <v>14</v>
      </c>
      <c r="B85" s="1"/>
      <c r="C85" s="1"/>
      <c r="D85" s="57">
        <v>101</v>
      </c>
      <c r="E85" s="58">
        <v>325</v>
      </c>
      <c r="F85" s="58">
        <v>149</v>
      </c>
      <c r="G85" s="58">
        <v>27</v>
      </c>
      <c r="H85" s="57">
        <f>E85+F85+G85</f>
        <v>501</v>
      </c>
      <c r="I85" s="59">
        <f t="shared" ref="I85:I93" si="16">D85+E85+F85+G85</f>
        <v>602</v>
      </c>
    </row>
    <row r="86" spans="1:16" s="55" customFormat="1" x14ac:dyDescent="0.2">
      <c r="A86" s="150" t="s">
        <v>39</v>
      </c>
      <c r="B86" s="54"/>
      <c r="C86" s="54"/>
      <c r="D86" s="60">
        <v>5263</v>
      </c>
      <c r="E86" s="61">
        <v>646</v>
      </c>
      <c r="F86" s="60">
        <v>463</v>
      </c>
      <c r="G86" s="62">
        <v>14</v>
      </c>
      <c r="H86" s="57">
        <f t="shared" ref="H86:H93" si="17">E86+F86+G86</f>
        <v>1123</v>
      </c>
      <c r="I86" s="59">
        <f t="shared" si="16"/>
        <v>6386</v>
      </c>
      <c r="K86" s="117"/>
      <c r="L86"/>
      <c r="M86"/>
      <c r="N86"/>
      <c r="O86"/>
      <c r="P86"/>
    </row>
    <row r="87" spans="1:16" s="55" customFormat="1" x14ac:dyDescent="0.2">
      <c r="A87" s="150" t="s">
        <v>40</v>
      </c>
      <c r="B87" s="54"/>
      <c r="C87" s="54"/>
      <c r="D87" s="60">
        <v>5003</v>
      </c>
      <c r="E87" s="61">
        <v>625</v>
      </c>
      <c r="F87" s="60">
        <v>375</v>
      </c>
      <c r="G87" s="62">
        <v>7</v>
      </c>
      <c r="H87" s="57">
        <f t="shared" si="17"/>
        <v>1007</v>
      </c>
      <c r="I87" s="59">
        <f t="shared" si="16"/>
        <v>6010</v>
      </c>
      <c r="K87" s="117"/>
      <c r="L87"/>
      <c r="M87"/>
      <c r="N87"/>
      <c r="O87"/>
      <c r="P87"/>
    </row>
    <row r="88" spans="1:16" x14ac:dyDescent="0.2">
      <c r="A88" s="150" t="s">
        <v>65</v>
      </c>
      <c r="B88" s="1"/>
      <c r="C88" s="1"/>
      <c r="D88" s="60">
        <v>309</v>
      </c>
      <c r="E88" s="61">
        <v>23</v>
      </c>
      <c r="F88" s="60">
        <v>17</v>
      </c>
      <c r="G88" s="62">
        <v>0</v>
      </c>
      <c r="H88" s="57">
        <f t="shared" si="17"/>
        <v>40</v>
      </c>
      <c r="I88" s="59">
        <f t="shared" si="16"/>
        <v>349</v>
      </c>
      <c r="K88" s="117"/>
    </row>
    <row r="89" spans="1:16" x14ac:dyDescent="0.2">
      <c r="A89" s="150" t="s">
        <v>66</v>
      </c>
      <c r="B89" s="1"/>
      <c r="C89" s="1"/>
      <c r="D89" s="60">
        <v>432</v>
      </c>
      <c r="E89" s="61">
        <v>78</v>
      </c>
      <c r="F89" s="60">
        <v>68</v>
      </c>
      <c r="G89" s="62">
        <v>1</v>
      </c>
      <c r="H89" s="57">
        <f t="shared" si="17"/>
        <v>147</v>
      </c>
      <c r="I89" s="59">
        <f t="shared" si="16"/>
        <v>579</v>
      </c>
    </row>
    <row r="90" spans="1:16" x14ac:dyDescent="0.2">
      <c r="A90" s="150" t="s">
        <v>41</v>
      </c>
      <c r="B90" s="1"/>
      <c r="C90" s="1"/>
      <c r="D90" s="57">
        <v>960</v>
      </c>
      <c r="E90" s="57">
        <v>37</v>
      </c>
      <c r="F90" s="57">
        <v>48</v>
      </c>
      <c r="G90" s="57">
        <v>0</v>
      </c>
      <c r="H90" s="57">
        <f t="shared" si="17"/>
        <v>85</v>
      </c>
      <c r="I90" s="59">
        <f t="shared" si="16"/>
        <v>1045</v>
      </c>
    </row>
    <row r="91" spans="1:16" x14ac:dyDescent="0.2">
      <c r="A91" s="150" t="s">
        <v>42</v>
      </c>
      <c r="B91" s="1"/>
      <c r="C91" s="1"/>
      <c r="D91" s="57">
        <v>1273</v>
      </c>
      <c r="E91" s="57">
        <v>112</v>
      </c>
      <c r="F91" s="57">
        <v>274</v>
      </c>
      <c r="G91" s="57">
        <v>3</v>
      </c>
      <c r="H91" s="57">
        <f t="shared" si="17"/>
        <v>389</v>
      </c>
      <c r="I91" s="59">
        <f t="shared" si="16"/>
        <v>1662</v>
      </c>
    </row>
    <row r="92" spans="1:16" x14ac:dyDescent="0.2">
      <c r="A92" s="25" t="s">
        <v>75</v>
      </c>
      <c r="B92" s="1"/>
      <c r="C92" s="1"/>
      <c r="D92" s="120">
        <v>82</v>
      </c>
      <c r="E92" s="120">
        <v>1</v>
      </c>
      <c r="F92" s="120">
        <v>1</v>
      </c>
      <c r="G92" s="120">
        <v>0</v>
      </c>
      <c r="H92" s="57">
        <f t="shared" si="17"/>
        <v>2</v>
      </c>
      <c r="I92" s="59">
        <f t="shared" si="16"/>
        <v>84</v>
      </c>
    </row>
    <row r="93" spans="1:16" x14ac:dyDescent="0.2">
      <c r="A93" s="25" t="s">
        <v>76</v>
      </c>
      <c r="B93" s="1"/>
      <c r="C93" s="2"/>
      <c r="D93" s="120">
        <v>20</v>
      </c>
      <c r="E93" s="120">
        <v>0</v>
      </c>
      <c r="F93" s="120">
        <v>0</v>
      </c>
      <c r="G93" s="120">
        <v>0</v>
      </c>
      <c r="H93" s="57">
        <f t="shared" si="17"/>
        <v>0</v>
      </c>
      <c r="I93" s="59">
        <f t="shared" si="16"/>
        <v>20</v>
      </c>
    </row>
    <row r="94" spans="1:16" x14ac:dyDescent="0.2">
      <c r="A94" s="43" t="s">
        <v>43</v>
      </c>
      <c r="B94" s="12"/>
      <c r="C94" s="13"/>
      <c r="D94" s="19">
        <f>D84+D86+D88+D90+D92</f>
        <v>6772</v>
      </c>
      <c r="E94" s="19">
        <f t="shared" ref="E94:H94" si="18">E84+E86+E88+E90+E92</f>
        <v>988</v>
      </c>
      <c r="F94" s="19">
        <f t="shared" si="18"/>
        <v>658</v>
      </c>
      <c r="G94" s="19">
        <f t="shared" si="18"/>
        <v>35</v>
      </c>
      <c r="H94" s="19">
        <f t="shared" si="18"/>
        <v>1681</v>
      </c>
      <c r="I94" s="19">
        <f>SUM(D94:H94)</f>
        <v>10134</v>
      </c>
    </row>
    <row r="95" spans="1:16" ht="13.5" thickBot="1" x14ac:dyDescent="0.25">
      <c r="A95" s="26" t="s">
        <v>44</v>
      </c>
      <c r="B95" s="44"/>
      <c r="C95" s="45"/>
      <c r="D95" s="46">
        <f>D85+D87+D89+D91+D93</f>
        <v>6829</v>
      </c>
      <c r="E95" s="46">
        <f t="shared" ref="E95:H95" si="19">E85+E87+E89+E91+E93</f>
        <v>1140</v>
      </c>
      <c r="F95" s="46">
        <f t="shared" si="19"/>
        <v>866</v>
      </c>
      <c r="G95" s="46">
        <f t="shared" si="19"/>
        <v>38</v>
      </c>
      <c r="H95" s="46">
        <f t="shared" si="19"/>
        <v>2044</v>
      </c>
      <c r="I95" s="51">
        <f>+SUM(D95:G95)</f>
        <v>8873</v>
      </c>
    </row>
    <row r="96" spans="1:16" x14ac:dyDescent="0.2">
      <c r="A96" s="68"/>
      <c r="I96" s="89"/>
      <c r="K96" s="146"/>
    </row>
    <row r="97" spans="1:11" ht="13.5" thickBot="1" x14ac:dyDescent="0.25">
      <c r="A97" s="69"/>
      <c r="B97" s="50"/>
      <c r="C97" s="50"/>
      <c r="D97" s="90"/>
      <c r="E97" s="90"/>
      <c r="F97" s="90"/>
      <c r="G97" s="90"/>
      <c r="H97" s="90"/>
      <c r="I97" s="91"/>
      <c r="K97" s="146"/>
    </row>
    <row r="98" spans="1:11" x14ac:dyDescent="0.2">
      <c r="A98" s="64"/>
      <c r="B98" s="20"/>
      <c r="C98" s="20"/>
      <c r="D98" s="78"/>
      <c r="E98" s="78"/>
      <c r="F98" s="22" t="s">
        <v>45</v>
      </c>
      <c r="G98" s="78"/>
      <c r="H98" s="78"/>
      <c r="I98" s="72"/>
      <c r="K98" s="146"/>
    </row>
    <row r="99" spans="1:11" x14ac:dyDescent="0.2">
      <c r="A99" s="68"/>
      <c r="C99" t="s">
        <v>46</v>
      </c>
      <c r="I99" s="89"/>
      <c r="K99" s="146"/>
    </row>
    <row r="100" spans="1:11" ht="12.75" customHeight="1" x14ac:dyDescent="0.2">
      <c r="A100" s="137" t="s">
        <v>47</v>
      </c>
      <c r="B100" s="138"/>
      <c r="C100" s="138"/>
      <c r="D100" s="138"/>
      <c r="E100" s="138"/>
      <c r="F100" s="138"/>
      <c r="G100" s="138"/>
      <c r="H100" s="138"/>
      <c r="I100" s="139"/>
      <c r="K100" s="146"/>
    </row>
    <row r="101" spans="1:11" x14ac:dyDescent="0.2">
      <c r="A101" s="68"/>
      <c r="F101" s="71"/>
      <c r="I101" s="89"/>
      <c r="K101" s="146"/>
    </row>
    <row r="102" spans="1:11" x14ac:dyDescent="0.2">
      <c r="A102" s="68"/>
      <c r="G102" s="148" t="s">
        <v>2</v>
      </c>
      <c r="H102" s="149" t="s">
        <v>3</v>
      </c>
      <c r="I102" s="92" t="s">
        <v>26</v>
      </c>
      <c r="K102" s="146"/>
    </row>
    <row r="103" spans="1:11" x14ac:dyDescent="0.2">
      <c r="A103" s="65" t="s">
        <v>48</v>
      </c>
      <c r="B103" s="1"/>
      <c r="C103" s="1"/>
      <c r="D103" s="93"/>
      <c r="E103" s="93"/>
      <c r="F103" s="94"/>
      <c r="G103" s="75">
        <v>11798</v>
      </c>
      <c r="H103" s="95">
        <v>7732</v>
      </c>
      <c r="I103" s="77">
        <f>SUM(G103:H103)</f>
        <v>19530</v>
      </c>
      <c r="K103" s="146"/>
    </row>
    <row r="104" spans="1:11" x14ac:dyDescent="0.2">
      <c r="A104" s="65" t="s">
        <v>0</v>
      </c>
      <c r="B104" s="1"/>
      <c r="C104" s="1"/>
      <c r="D104" s="93"/>
      <c r="E104" s="93"/>
      <c r="F104" s="94"/>
      <c r="G104" s="75">
        <v>57968</v>
      </c>
      <c r="H104" s="95">
        <v>52825</v>
      </c>
      <c r="I104" s="77">
        <f>SUM(G104:H104)</f>
        <v>110793</v>
      </c>
      <c r="K104" s="146"/>
    </row>
    <row r="105" spans="1:11" x14ac:dyDescent="0.2">
      <c r="A105" s="65" t="s">
        <v>1</v>
      </c>
      <c r="B105" s="1"/>
      <c r="C105" s="1"/>
      <c r="D105" s="93"/>
      <c r="E105" s="93"/>
      <c r="F105" s="94"/>
      <c r="G105" s="96">
        <f>G103/G104</f>
        <v>0.20352608335633454</v>
      </c>
      <c r="H105" s="97">
        <f>H103/H104</f>
        <v>0.14637008991954567</v>
      </c>
      <c r="I105" s="98">
        <f>I103/I104</f>
        <v>0.17627467439278655</v>
      </c>
      <c r="K105" s="146"/>
    </row>
    <row r="106" spans="1:11" x14ac:dyDescent="0.2">
      <c r="A106" s="68"/>
      <c r="I106" s="89"/>
      <c r="K106" s="146"/>
    </row>
    <row r="107" spans="1:11" x14ac:dyDescent="0.2">
      <c r="A107" s="65" t="s">
        <v>4</v>
      </c>
      <c r="B107" s="1"/>
      <c r="C107" s="1"/>
      <c r="D107" s="93"/>
      <c r="E107" s="93"/>
      <c r="F107" s="94"/>
      <c r="G107" s="134">
        <v>43.58</v>
      </c>
      <c r="H107" s="135">
        <v>33046</v>
      </c>
      <c r="I107" s="99">
        <f>SUM(G107:H107)</f>
        <v>33089.58</v>
      </c>
      <c r="K107" s="146"/>
    </row>
    <row r="108" spans="1:11" x14ac:dyDescent="0.2">
      <c r="A108" s="65" t="s">
        <v>5</v>
      </c>
      <c r="B108" s="1"/>
      <c r="C108" s="1"/>
      <c r="D108" s="93"/>
      <c r="E108" s="93"/>
      <c r="F108" s="94"/>
      <c r="G108" s="134">
        <v>217.65</v>
      </c>
      <c r="H108" s="135">
        <v>233545.5</v>
      </c>
      <c r="I108" s="99">
        <f>SUM(G108:H108)</f>
        <v>233763.15</v>
      </c>
      <c r="K108" s="146"/>
    </row>
    <row r="109" spans="1:11" ht="13.5" thickBot="1" x14ac:dyDescent="0.25">
      <c r="A109" s="70" t="s">
        <v>6</v>
      </c>
      <c r="B109" s="47"/>
      <c r="C109" s="47"/>
      <c r="D109" s="100"/>
      <c r="E109" s="100"/>
      <c r="F109" s="101"/>
      <c r="G109" s="102">
        <f>G107/G108</f>
        <v>0.20022972662531585</v>
      </c>
      <c r="H109" s="103">
        <f>H107/H108</f>
        <v>0.14149705303677443</v>
      </c>
      <c r="I109" s="104">
        <f>I107/I108</f>
        <v>0.14155173730333459</v>
      </c>
      <c r="K109" s="146"/>
    </row>
    <row r="110" spans="1:11" x14ac:dyDescent="0.2">
      <c r="F110" s="71" t="s">
        <v>7</v>
      </c>
      <c r="K110" s="146"/>
    </row>
    <row r="111" spans="1:11" ht="13.5" thickBot="1" x14ac:dyDescent="0.25">
      <c r="K111" s="146"/>
    </row>
    <row r="112" spans="1:11" x14ac:dyDescent="0.2">
      <c r="A112" s="64"/>
      <c r="B112" s="20"/>
      <c r="C112" s="20"/>
      <c r="D112" s="78"/>
      <c r="E112" s="78"/>
      <c r="F112" s="22" t="s">
        <v>52</v>
      </c>
      <c r="G112" s="78"/>
      <c r="H112" s="78"/>
      <c r="I112" s="72"/>
      <c r="K112" s="146"/>
    </row>
    <row r="113" spans="1:11" x14ac:dyDescent="0.2">
      <c r="A113" s="140" t="s">
        <v>53</v>
      </c>
      <c r="B113" s="141"/>
      <c r="C113" s="141"/>
      <c r="D113" s="141"/>
      <c r="E113" s="141"/>
      <c r="F113" s="141"/>
      <c r="G113" s="141"/>
      <c r="H113" s="141"/>
      <c r="I113" s="142"/>
      <c r="K113" s="146"/>
    </row>
    <row r="114" spans="1:11" x14ac:dyDescent="0.2">
      <c r="A114" s="140" t="s">
        <v>54</v>
      </c>
      <c r="B114" s="141"/>
      <c r="C114" s="141"/>
      <c r="D114" s="141"/>
      <c r="E114" s="141"/>
      <c r="F114" s="141"/>
      <c r="G114" s="141"/>
      <c r="H114" s="141"/>
      <c r="I114" s="142"/>
    </row>
    <row r="115" spans="1:11" x14ac:dyDescent="0.2">
      <c r="A115" s="68"/>
      <c r="I115" s="89"/>
    </row>
    <row r="116" spans="1:11" x14ac:dyDescent="0.2">
      <c r="A116" s="68"/>
      <c r="E116" s="147" t="s">
        <v>15</v>
      </c>
      <c r="F116" s="147" t="s">
        <v>2</v>
      </c>
      <c r="G116" s="147" t="s">
        <v>67</v>
      </c>
      <c r="H116" s="147" t="s">
        <v>3</v>
      </c>
      <c r="I116" s="121" t="s">
        <v>77</v>
      </c>
      <c r="J116" s="48" t="s">
        <v>26</v>
      </c>
    </row>
    <row r="117" spans="1:11" x14ac:dyDescent="0.2">
      <c r="A117" s="25" t="s">
        <v>55</v>
      </c>
      <c r="B117" s="1"/>
      <c r="C117" s="1"/>
      <c r="D117" s="105"/>
      <c r="E117" s="106"/>
      <c r="F117" s="106"/>
      <c r="G117" s="106"/>
      <c r="H117" s="87"/>
      <c r="I117" s="88"/>
      <c r="J117" s="107">
        <f>SUM(E117:H117)</f>
        <v>0</v>
      </c>
    </row>
    <row r="118" spans="1:11" x14ac:dyDescent="0.2">
      <c r="A118" s="25" t="s">
        <v>56</v>
      </c>
      <c r="B118" s="1"/>
      <c r="C118" s="1"/>
      <c r="D118" s="105"/>
      <c r="E118" s="106"/>
      <c r="F118" s="106"/>
      <c r="G118" s="106"/>
      <c r="H118" s="108"/>
      <c r="I118" s="108"/>
      <c r="J118" s="107">
        <f>SUM(E118:H118)</f>
        <v>0</v>
      </c>
    </row>
    <row r="119" spans="1:11" x14ac:dyDescent="0.2">
      <c r="A119" s="25" t="s">
        <v>57</v>
      </c>
      <c r="B119" s="1"/>
      <c r="C119" s="1"/>
      <c r="D119" s="105"/>
      <c r="E119" s="109">
        <v>9</v>
      </c>
      <c r="F119" s="109">
        <v>37</v>
      </c>
      <c r="G119" s="109">
        <v>1</v>
      </c>
      <c r="H119" s="109">
        <v>99</v>
      </c>
      <c r="I119" s="122">
        <v>10</v>
      </c>
      <c r="J119" s="107">
        <f>SUM(E119:I119)</f>
        <v>156</v>
      </c>
    </row>
    <row r="120" spans="1:11" ht="13.5" thickBot="1" x14ac:dyDescent="0.25">
      <c r="A120" s="49" t="s">
        <v>58</v>
      </c>
      <c r="B120" s="47"/>
      <c r="C120" s="47"/>
      <c r="D120" s="110"/>
      <c r="E120" s="132">
        <v>8.9</v>
      </c>
      <c r="F120" s="132">
        <v>42.47</v>
      </c>
      <c r="G120" s="132">
        <v>0.2</v>
      </c>
      <c r="H120" s="132">
        <v>55.6</v>
      </c>
      <c r="I120" s="133">
        <v>26.5</v>
      </c>
      <c r="J120" s="111">
        <f>SUM(E120:I120)</f>
        <v>133.67000000000002</v>
      </c>
    </row>
    <row r="122" spans="1:11" x14ac:dyDescent="0.2">
      <c r="A122" s="3" t="s">
        <v>59</v>
      </c>
    </row>
    <row r="123" spans="1:11" ht="13.5" customHeight="1" x14ac:dyDescent="0.2">
      <c r="A123" s="3"/>
    </row>
    <row r="124" spans="1:11" ht="15" customHeight="1" x14ac:dyDescent="0.2">
      <c r="A124" s="63" t="s">
        <v>60</v>
      </c>
    </row>
    <row r="125" spans="1:11" x14ac:dyDescent="0.2">
      <c r="A125" s="3" t="s">
        <v>8</v>
      </c>
    </row>
    <row r="126" spans="1:11" x14ac:dyDescent="0.2">
      <c r="A126" s="63" t="s">
        <v>49</v>
      </c>
    </row>
    <row r="128" spans="1:11" x14ac:dyDescent="0.2">
      <c r="A128" s="63" t="s">
        <v>61</v>
      </c>
    </row>
    <row r="129" spans="1:1" x14ac:dyDescent="0.2">
      <c r="A129" s="63" t="s">
        <v>10</v>
      </c>
    </row>
    <row r="130" spans="1:1" x14ac:dyDescent="0.2">
      <c r="A130" s="117" t="s">
        <v>80</v>
      </c>
    </row>
    <row r="132" spans="1:1" x14ac:dyDescent="0.2">
      <c r="A132" s="63" t="s">
        <v>62</v>
      </c>
    </row>
    <row r="133" spans="1:1" x14ac:dyDescent="0.2">
      <c r="A133" s="63" t="s">
        <v>9</v>
      </c>
    </row>
    <row r="134" spans="1:1" x14ac:dyDescent="0.2">
      <c r="A134" s="117" t="s">
        <v>68</v>
      </c>
    </row>
    <row r="135" spans="1:1" x14ac:dyDescent="0.2">
      <c r="A135" s="117" t="s">
        <v>81</v>
      </c>
    </row>
    <row r="137" spans="1:1" x14ac:dyDescent="0.2">
      <c r="A137" s="63" t="s">
        <v>63</v>
      </c>
    </row>
    <row r="138" spans="1:1" x14ac:dyDescent="0.2">
      <c r="A138" s="63" t="s">
        <v>50</v>
      </c>
    </row>
    <row r="139" spans="1:1" x14ac:dyDescent="0.2">
      <c r="A139" s="63" t="s">
        <v>51</v>
      </c>
    </row>
    <row r="140" spans="1:1" x14ac:dyDescent="0.2">
      <c r="A140" s="117" t="s">
        <v>82</v>
      </c>
    </row>
    <row r="142" spans="1:1" x14ac:dyDescent="0.2">
      <c r="A142" s="63" t="s">
        <v>73</v>
      </c>
    </row>
    <row r="144" spans="1:1" x14ac:dyDescent="0.2">
      <c r="A144" s="63" t="s">
        <v>69</v>
      </c>
    </row>
    <row r="145" spans="1:1" x14ac:dyDescent="0.2">
      <c r="A145" s="63" t="s">
        <v>70</v>
      </c>
    </row>
    <row r="146" spans="1:1" x14ac:dyDescent="0.2">
      <c r="A146" s="63" t="s">
        <v>72</v>
      </c>
    </row>
    <row r="147" spans="1:1" x14ac:dyDescent="0.2">
      <c r="A147" s="63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2024-03-19T20:43:32Z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