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3215" windowHeight="126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<sst xmlns="http://schemas.openxmlformats.org/spreadsheetml/2006/main" count="178" uniqueCount="81">
  <si>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</si>
  <si>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</si>
  <si>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</si>
  <si>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</si>
  <si>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</si>
  <si>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</si>
  <si>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</si>
  <si>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</si>
  <si>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</si>
  <si>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</si>
  <si>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</si>
  <si>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</si>
  <si>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</si>
  <si>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</si>
  <si>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</si>
  <si>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</si>
  <si>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</si>
  <si>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</si>
  <si>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</si>
  <si>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</si>
  <si>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</si>
  <si>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</si>
  <si>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</si>
  <si>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</si>
  <si>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</si>
  <si>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</si>
  <si>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</si>
  <si>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</si>
  <si>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</si>
  <si>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</si>
  <si>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</si>
  <si>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</si>
  <si>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</si>
  <si>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</si>
  <si>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</si>
  <si>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</si>
  <si>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</si>
  <si>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</si>
  <si>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</si>
  <si>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</si>
  <si>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</si>
  <si>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</si>
  <si>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</si>
  <si>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</si>
  <si>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</si>
  <si>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</si>
  <si>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</si>
  <si>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</si>
  <si>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</si>
  <si>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</si>
  <si>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</si>
  <si>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</si>
  <si>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</si>
  <si>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</si>
  <si>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</si>
  <si>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</si>
  <si>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</si>
  <si>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</si>
  <si>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</si>
  <si>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</si>
  <si>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</si>
  <si>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</si>
  <si>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</si>
  <si>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</si>
  <si>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</si>
  <si>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</si>
  <si>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</si>
  <si>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</si>
  <si>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</si>
  <si>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</si>
  <si>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</si>
  <si>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</si>
  <si>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</si>
  <si>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</si>
  <si>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</si>
  <si>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</si>
  <si>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</si>
  <si>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</si>
  <si>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</si>
  <si>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</si>
  <si>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December 31,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</si>
</sst>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7" fontId="0" fillId="34" borderId="11" xfId="42" applyNumberFormat="1" applyFont="1" applyFill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A1">
      <selection activeCell="F4" sqref="F4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6"/>
      <c r="H5" s="145"/>
      <c r="I5" s="145"/>
      <c r="J5" s="145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25056</v>
      </c>
      <c r="E10" s="87">
        <v>7778</v>
      </c>
      <c r="F10" s="87">
        <v>3794</v>
      </c>
      <c r="G10" s="87">
        <v>91</v>
      </c>
      <c r="H10" s="87">
        <f>SUM(E10:G10)</f>
        <v>11663</v>
      </c>
      <c r="I10" s="88">
        <f>SUM(D10:G10)</f>
        <v>36719</v>
      </c>
    </row>
    <row r="11" spans="1:9" s="67" customFormat="1" ht="12.75">
      <c r="A11" s="29" t="s">
        <v>28</v>
      </c>
      <c r="B11" s="66"/>
      <c r="C11" s="66"/>
      <c r="D11" s="89">
        <v>284151</v>
      </c>
      <c r="E11" s="89">
        <v>37300</v>
      </c>
      <c r="F11" s="89">
        <v>17036</v>
      </c>
      <c r="G11" s="90">
        <v>535</v>
      </c>
      <c r="H11" s="87">
        <f>SUM(E11:G11)</f>
        <v>54871</v>
      </c>
      <c r="I11" s="88">
        <f>SUM(D11:G11)</f>
        <v>339022</v>
      </c>
    </row>
    <row r="12" spans="1:9" ht="12.75">
      <c r="A12" s="29" t="s">
        <v>65</v>
      </c>
      <c r="B12" s="2"/>
      <c r="C12" s="2"/>
      <c r="D12" s="140">
        <v>25707</v>
      </c>
      <c r="E12" s="140">
        <v>8681</v>
      </c>
      <c r="F12" s="140">
        <v>3008</v>
      </c>
      <c r="G12" s="140">
        <v>71</v>
      </c>
      <c r="H12" s="87">
        <f>SUM(E12:G12)</f>
        <v>11760</v>
      </c>
      <c r="I12" s="88">
        <f>SUM(D12:G12)</f>
        <v>37467</v>
      </c>
    </row>
    <row r="13" spans="1:12" ht="15.75">
      <c r="A13" s="29" t="s">
        <v>29</v>
      </c>
      <c r="B13" s="2"/>
      <c r="C13" s="2"/>
      <c r="D13" s="140">
        <v>107747</v>
      </c>
      <c r="E13" s="140">
        <v>11582</v>
      </c>
      <c r="F13" s="140">
        <v>10108</v>
      </c>
      <c r="G13" s="140">
        <v>507</v>
      </c>
      <c r="H13" s="87">
        <f>SUM(E13:G13)</f>
        <v>22197</v>
      </c>
      <c r="I13" s="88">
        <f>SUM(D13:G13)</f>
        <v>129944</v>
      </c>
      <c r="L13" s="147"/>
    </row>
    <row r="14" spans="1:9" ht="12.75">
      <c r="A14" s="29" t="s">
        <v>75</v>
      </c>
      <c r="B14" s="2"/>
      <c r="C14" s="3"/>
      <c r="D14" s="140">
        <v>5207</v>
      </c>
      <c r="E14" s="140">
        <v>109</v>
      </c>
      <c r="F14" s="140">
        <v>80</v>
      </c>
      <c r="G14" s="140">
        <v>0</v>
      </c>
      <c r="H14" s="87">
        <f>SUM(E14:G14)</f>
        <v>189</v>
      </c>
      <c r="I14" s="88">
        <f>SUM(D14:G14)</f>
        <v>5396</v>
      </c>
    </row>
    <row r="15" spans="1:9" ht="13.5" thickBot="1">
      <c r="A15" s="30" t="s">
        <v>27</v>
      </c>
      <c r="B15" s="31"/>
      <c r="C15" s="32"/>
      <c r="D15" s="141">
        <f aca="true" t="shared" si="0" ref="D15:I15">SUM(D10:D14)</f>
        <v>447868</v>
      </c>
      <c r="E15" s="141">
        <f t="shared" si="0"/>
        <v>65450</v>
      </c>
      <c r="F15" s="141">
        <f t="shared" si="0"/>
        <v>34026</v>
      </c>
      <c r="G15" s="141">
        <f t="shared" si="0"/>
        <v>1204</v>
      </c>
      <c r="H15" s="33">
        <f t="shared" si="0"/>
        <v>100680</v>
      </c>
      <c r="I15" s="34">
        <f t="shared" si="0"/>
        <v>548548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2"/>
      <c r="E18" s="142"/>
      <c r="F18" s="143" t="s">
        <v>30</v>
      </c>
      <c r="G18" s="142"/>
      <c r="H18" s="92"/>
      <c r="I18" s="86"/>
    </row>
    <row r="19" spans="1:9" ht="12.75">
      <c r="A19" s="27" t="s">
        <v>21</v>
      </c>
      <c r="B19" s="11"/>
      <c r="C19" s="12"/>
      <c r="D19" s="144" t="s">
        <v>22</v>
      </c>
      <c r="E19" s="144" t="s">
        <v>23</v>
      </c>
      <c r="F19" s="144" t="s">
        <v>24</v>
      </c>
      <c r="G19" s="144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234893</v>
      </c>
      <c r="E20" s="87">
        <v>29314</v>
      </c>
      <c r="F20" s="87">
        <v>6524</v>
      </c>
      <c r="G20" s="87">
        <v>101</v>
      </c>
      <c r="H20" s="87">
        <f>SUM(E20:G20)</f>
        <v>35939</v>
      </c>
      <c r="I20" s="88">
        <f>SUM(D20:G20)</f>
        <v>270832</v>
      </c>
    </row>
    <row r="21" spans="1:9" s="67" customFormat="1" ht="12.75">
      <c r="A21" s="29" t="s">
        <v>31</v>
      </c>
      <c r="B21" s="66"/>
      <c r="C21" s="66"/>
      <c r="D21" s="89">
        <v>1160800</v>
      </c>
      <c r="E21" s="89">
        <v>103365</v>
      </c>
      <c r="F21" s="89">
        <v>26605</v>
      </c>
      <c r="G21" s="89">
        <v>560</v>
      </c>
      <c r="H21" s="87">
        <f>SUM(E21:G21)</f>
        <v>130530</v>
      </c>
      <c r="I21" s="88">
        <f>SUM(D21:G21)</f>
        <v>1291330</v>
      </c>
    </row>
    <row r="22" spans="1:9" ht="12.75">
      <c r="A22" s="29" t="s">
        <v>65</v>
      </c>
      <c r="B22" s="2"/>
      <c r="C22" s="2"/>
      <c r="D22" s="140">
        <v>177933</v>
      </c>
      <c r="E22" s="140">
        <v>27007</v>
      </c>
      <c r="F22" s="140">
        <v>5603</v>
      </c>
      <c r="G22" s="140">
        <v>75</v>
      </c>
      <c r="H22" s="87">
        <f>SUM(E22:G22)</f>
        <v>32685</v>
      </c>
      <c r="I22" s="88">
        <f>SUM(D22:G22)</f>
        <v>210618</v>
      </c>
    </row>
    <row r="23" spans="1:9" ht="12.75">
      <c r="A23" s="29" t="s">
        <v>29</v>
      </c>
      <c r="B23" s="2"/>
      <c r="C23" s="2"/>
      <c r="D23" s="140">
        <v>522297</v>
      </c>
      <c r="E23" s="140">
        <v>32162</v>
      </c>
      <c r="F23" s="140">
        <v>17588</v>
      </c>
      <c r="G23" s="140">
        <v>597</v>
      </c>
      <c r="H23" s="87">
        <f>SUM(E23:G23)</f>
        <v>50347</v>
      </c>
      <c r="I23" s="88">
        <f>SUM(D23:G23)</f>
        <v>572644</v>
      </c>
    </row>
    <row r="24" spans="1:9" ht="12.75">
      <c r="A24" s="29" t="s">
        <v>75</v>
      </c>
      <c r="B24" s="2"/>
      <c r="C24" s="3"/>
      <c r="D24" s="153">
        <v>147982</v>
      </c>
      <c r="E24" s="153">
        <v>7769</v>
      </c>
      <c r="F24" s="153">
        <v>7276</v>
      </c>
      <c r="G24" s="153">
        <v>135</v>
      </c>
      <c r="H24" s="87">
        <f>SUM(E24:G24)</f>
        <v>15180</v>
      </c>
      <c r="I24" s="88">
        <f>SUM(D24:G24)</f>
        <v>163162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2243905</v>
      </c>
      <c r="E25" s="33">
        <f t="shared" si="1"/>
        <v>199617</v>
      </c>
      <c r="F25" s="33">
        <f t="shared" si="1"/>
        <v>63596</v>
      </c>
      <c r="G25" s="33">
        <f t="shared" si="1"/>
        <v>1468</v>
      </c>
      <c r="H25" s="33">
        <f t="shared" si="1"/>
        <v>264681</v>
      </c>
      <c r="I25" s="34">
        <f t="shared" si="1"/>
        <v>2508586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0.106669845418978</v>
      </c>
      <c r="E30" s="93">
        <f t="shared" si="2"/>
        <v>0.2653339701166678</v>
      </c>
      <c r="F30" s="93">
        <f t="shared" si="2"/>
        <v>0.5815450643776824</v>
      </c>
      <c r="G30" s="93">
        <f t="shared" si="2"/>
        <v>0.900990099009901</v>
      </c>
      <c r="H30" s="93">
        <f>H10/H20</f>
        <v>0.324522106903364</v>
      </c>
      <c r="I30" s="94">
        <f>I10/I20</f>
        <v>0.1355785136172978</v>
      </c>
    </row>
    <row r="31" spans="1:9" ht="12.75">
      <c r="A31" s="29" t="s">
        <v>31</v>
      </c>
      <c r="B31" s="2"/>
      <c r="C31" s="3"/>
      <c r="D31" s="93">
        <f t="shared" si="2"/>
        <v>0.24478893866299103</v>
      </c>
      <c r="E31" s="93">
        <f t="shared" si="2"/>
        <v>0.3608571566777923</v>
      </c>
      <c r="F31" s="93">
        <f t="shared" si="2"/>
        <v>0.6403307648938169</v>
      </c>
      <c r="G31" s="93">
        <f t="shared" si="2"/>
        <v>0.9553571428571429</v>
      </c>
      <c r="H31" s="93">
        <f aca="true" t="shared" si="3" ref="D31:I34">H11/H21</f>
        <v>0.4203707959855972</v>
      </c>
      <c r="I31" s="94">
        <f t="shared" si="3"/>
        <v>0.2625370741793345</v>
      </c>
    </row>
    <row r="32" spans="1:9" ht="12.75">
      <c r="A32" s="29" t="s">
        <v>65</v>
      </c>
      <c r="B32" s="2"/>
      <c r="C32" s="3"/>
      <c r="D32" s="93">
        <f>D12/D22</f>
        <v>0.14447572962856806</v>
      </c>
      <c r="E32" s="93">
        <f t="shared" si="3"/>
        <v>0.32143518347095196</v>
      </c>
      <c r="F32" s="93">
        <f t="shared" si="3"/>
        <v>0.5368552561127967</v>
      </c>
      <c r="G32" s="93">
        <f t="shared" si="3"/>
        <v>0.9466666666666667</v>
      </c>
      <c r="H32" s="93">
        <f t="shared" si="3"/>
        <v>0.35979807251032586</v>
      </c>
      <c r="I32" s="94">
        <f t="shared" si="3"/>
        <v>0.17789077856593455</v>
      </c>
    </row>
    <row r="33" spans="1:9" ht="12.75">
      <c r="A33" s="29" t="s">
        <v>29</v>
      </c>
      <c r="B33" s="2"/>
      <c r="C33" s="3"/>
      <c r="D33" s="93">
        <f t="shared" si="3"/>
        <v>0.20629450293606894</v>
      </c>
      <c r="E33" s="93">
        <f t="shared" si="3"/>
        <v>0.36011442074497857</v>
      </c>
      <c r="F33" s="93">
        <f t="shared" si="3"/>
        <v>0.5747100295656129</v>
      </c>
      <c r="G33" s="93">
        <f t="shared" si="3"/>
        <v>0.8492462311557789</v>
      </c>
      <c r="H33" s="93">
        <f t="shared" si="3"/>
        <v>0.4408802907819731</v>
      </c>
      <c r="I33" s="94">
        <f t="shared" si="3"/>
        <v>0.22691934255837834</v>
      </c>
    </row>
    <row r="34" spans="1:9" ht="12.75">
      <c r="A34" s="29" t="s">
        <v>75</v>
      </c>
      <c r="B34" s="2"/>
      <c r="C34" s="3"/>
      <c r="D34" s="93">
        <f t="shared" si="3"/>
        <v>0.035186711897392926</v>
      </c>
      <c r="E34" s="93">
        <f t="shared" si="3"/>
        <v>0.014030119706525936</v>
      </c>
      <c r="F34" s="93">
        <f t="shared" si="3"/>
        <v>0.010995052226498075</v>
      </c>
      <c r="G34" s="93">
        <f t="shared" si="3"/>
        <v>0</v>
      </c>
      <c r="H34" s="93">
        <f t="shared" si="3"/>
        <v>0.012450592885375493</v>
      </c>
      <c r="I34" s="94">
        <f t="shared" si="3"/>
        <v>0.03307142594476655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0.19959312002959126</v>
      </c>
      <c r="E35" s="63">
        <f t="shared" si="4"/>
        <v>0.32787788615198105</v>
      </c>
      <c r="F35" s="63">
        <f t="shared" si="4"/>
        <v>0.535033649915089</v>
      </c>
      <c r="G35" s="63">
        <f t="shared" si="4"/>
        <v>0.8201634877384196</v>
      </c>
      <c r="H35" s="63">
        <f t="shared" si="4"/>
        <v>0.3803824226143924</v>
      </c>
      <c r="I35" s="64">
        <f t="shared" si="4"/>
        <v>0.2186682059136103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80.3</v>
      </c>
      <c r="E40" s="87">
        <v>28.7</v>
      </c>
      <c r="F40" s="87">
        <v>255.5</v>
      </c>
      <c r="G40" s="87">
        <v>182.2</v>
      </c>
      <c r="H40" s="87">
        <f>SUM(E40:G40)</f>
        <v>466.4</v>
      </c>
      <c r="I40" s="88">
        <f>SUM(D40:G40)</f>
        <v>546.7</v>
      </c>
    </row>
    <row r="41" spans="1:9" s="67" customFormat="1" ht="12.75">
      <c r="A41" s="37" t="s">
        <v>31</v>
      </c>
      <c r="B41" s="68"/>
      <c r="C41" s="68"/>
      <c r="D41" s="89">
        <v>894.69</v>
      </c>
      <c r="E41" s="89">
        <v>113.01</v>
      </c>
      <c r="F41" s="89">
        <v>1267.96</v>
      </c>
      <c r="G41" s="95">
        <v>1145.55</v>
      </c>
      <c r="H41" s="87">
        <f>SUM(E41:G41)</f>
        <v>2526.52</v>
      </c>
      <c r="I41" s="88">
        <f>SUM(D41:G41)</f>
        <v>3421.21</v>
      </c>
    </row>
    <row r="42" spans="1:9" ht="12.75">
      <c r="A42" s="37" t="s">
        <v>65</v>
      </c>
      <c r="B42" s="6"/>
      <c r="C42" s="6"/>
      <c r="D42" s="140">
        <v>82.3</v>
      </c>
      <c r="E42" s="140">
        <v>31.5</v>
      </c>
      <c r="F42" s="140">
        <v>154.5</v>
      </c>
      <c r="G42" s="140">
        <v>115.2</v>
      </c>
      <c r="H42" s="97">
        <f>SUM(E42:G42)</f>
        <v>301.2</v>
      </c>
      <c r="I42" s="88">
        <f>SUM(D42:G42)</f>
        <v>383.5</v>
      </c>
    </row>
    <row r="43" spans="1:9" ht="12.75">
      <c r="A43" s="37" t="s">
        <v>29</v>
      </c>
      <c r="B43" s="6"/>
      <c r="C43" s="6"/>
      <c r="D43" s="87">
        <v>328.1</v>
      </c>
      <c r="E43" s="87">
        <v>40</v>
      </c>
      <c r="F43" s="87">
        <v>662.4</v>
      </c>
      <c r="G43" s="87">
        <v>629.1</v>
      </c>
      <c r="H43" s="87">
        <f>SUM(E43:G43)</f>
        <v>1331.5</v>
      </c>
      <c r="I43" s="88">
        <f>SUM(D43:G43)</f>
        <v>1659.6</v>
      </c>
    </row>
    <row r="44" spans="1:9" ht="12.75">
      <c r="A44" s="29" t="s">
        <v>75</v>
      </c>
      <c r="B44" s="6"/>
      <c r="C44" s="7"/>
      <c r="D44" s="153">
        <v>14.5</v>
      </c>
      <c r="E44" s="153">
        <v>0.3</v>
      </c>
      <c r="F44" s="153">
        <v>1.7</v>
      </c>
      <c r="G44" s="153">
        <v>0</v>
      </c>
      <c r="H44" s="87">
        <f>SUM(E44:G44)</f>
        <v>2</v>
      </c>
      <c r="I44" s="88">
        <f>SUM(D44:G44)</f>
        <v>16.5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1399.8899999999999</v>
      </c>
      <c r="E45" s="33">
        <f t="shared" si="5"/>
        <v>213.51000000000002</v>
      </c>
      <c r="F45" s="33">
        <f t="shared" si="5"/>
        <v>2342.06</v>
      </c>
      <c r="G45" s="33">
        <f t="shared" si="5"/>
        <v>2072.05</v>
      </c>
      <c r="H45" s="33">
        <f t="shared" si="5"/>
        <v>4627.62</v>
      </c>
      <c r="I45" s="34">
        <f t="shared" si="5"/>
        <v>6027.51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755.7</v>
      </c>
      <c r="E50" s="87">
        <v>83.7</v>
      </c>
      <c r="F50" s="87">
        <v>347.7</v>
      </c>
      <c r="G50" s="148">
        <v>193.8</v>
      </c>
      <c r="H50" s="87">
        <f>SUM(E50:G50)</f>
        <v>625.2</v>
      </c>
      <c r="I50" s="98">
        <f>SUM(D50:G50)</f>
        <v>1380.9</v>
      </c>
    </row>
    <row r="51" spans="1:9" s="67" customFormat="1" ht="12.75">
      <c r="A51" s="37" t="s">
        <v>31</v>
      </c>
      <c r="B51" s="68"/>
      <c r="C51" s="68"/>
      <c r="D51" s="89">
        <v>3505.46</v>
      </c>
      <c r="E51" s="89">
        <v>318.1</v>
      </c>
      <c r="F51" s="89">
        <v>1668.73</v>
      </c>
      <c r="G51" s="89">
        <v>1187.23</v>
      </c>
      <c r="H51" s="87">
        <f>SUM(E51:G51)</f>
        <v>3174.06</v>
      </c>
      <c r="I51" s="98">
        <f>SUM(D51:G51)</f>
        <v>6679.52</v>
      </c>
    </row>
    <row r="52" spans="1:9" ht="12.75">
      <c r="A52" s="37" t="s">
        <v>65</v>
      </c>
      <c r="B52" s="6"/>
      <c r="C52" s="6"/>
      <c r="D52" s="140">
        <v>504</v>
      </c>
      <c r="E52" s="140">
        <v>74</v>
      </c>
      <c r="F52" s="140">
        <v>214.1</v>
      </c>
      <c r="G52" s="140">
        <v>118.5</v>
      </c>
      <c r="H52" s="97">
        <f>SUM(E52:G52)</f>
        <v>406.6</v>
      </c>
      <c r="I52" s="98">
        <f>SUM(D52:G52)</f>
        <v>910.6</v>
      </c>
    </row>
    <row r="53" spans="1:9" ht="12.75">
      <c r="A53" s="37" t="s">
        <v>29</v>
      </c>
      <c r="B53" s="6"/>
      <c r="C53" s="6"/>
      <c r="D53" s="87">
        <v>1527.3</v>
      </c>
      <c r="E53" s="87">
        <v>89.6</v>
      </c>
      <c r="F53" s="87">
        <v>860.7</v>
      </c>
      <c r="G53" s="87">
        <v>671.6</v>
      </c>
      <c r="H53" s="87">
        <f>SUM(E53:G53)</f>
        <v>1621.9</v>
      </c>
      <c r="I53" s="98">
        <f>SUM(D53:G53)</f>
        <v>3149.2</v>
      </c>
    </row>
    <row r="54" spans="1:9" ht="12.75">
      <c r="A54" s="29" t="s">
        <v>75</v>
      </c>
      <c r="B54" s="6"/>
      <c r="C54" s="7"/>
      <c r="D54" s="153">
        <v>421.9</v>
      </c>
      <c r="E54" s="153">
        <v>21.9</v>
      </c>
      <c r="F54" s="153">
        <v>188.7</v>
      </c>
      <c r="G54" s="153">
        <v>57.9</v>
      </c>
      <c r="H54" s="87">
        <f>SUM(E54:G54)</f>
        <v>268.5</v>
      </c>
      <c r="I54" s="98">
        <f>SUM(D54:G54)</f>
        <v>690.4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6714.36</v>
      </c>
      <c r="E55" s="33">
        <f t="shared" si="6"/>
        <v>587.3</v>
      </c>
      <c r="F55" s="33">
        <f t="shared" si="6"/>
        <v>3279.9300000000003</v>
      </c>
      <c r="G55" s="33">
        <f t="shared" si="6"/>
        <v>2229.03</v>
      </c>
      <c r="H55" s="33">
        <f t="shared" si="6"/>
        <v>6096.26</v>
      </c>
      <c r="I55" s="34">
        <f t="shared" si="6"/>
        <v>12810.62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0.10625909752547306</v>
      </c>
      <c r="E60" s="93">
        <f>E40/E50</f>
        <v>0.3428912783751493</v>
      </c>
      <c r="F60" s="93">
        <f>F40/F50</f>
        <v>0.734828875467357</v>
      </c>
      <c r="G60" s="93">
        <f>G40/G50</f>
        <v>0.9401444788441692</v>
      </c>
      <c r="H60" s="93">
        <f>H40/H50</f>
        <v>0.746001279590531</v>
      </c>
      <c r="I60" s="94">
        <f>I40/I50</f>
        <v>0.395901223839525</v>
      </c>
    </row>
    <row r="61" spans="1:9" ht="12.75">
      <c r="A61" s="37" t="s">
        <v>31</v>
      </c>
      <c r="B61" s="2"/>
      <c r="C61" s="3"/>
      <c r="D61" s="93">
        <f>D41/D51</f>
        <v>0.2552275592932169</v>
      </c>
      <c r="E61" s="93">
        <f>E41/E51</f>
        <v>0.3552656397359321</v>
      </c>
      <c r="F61" s="93">
        <f>F41/F51</f>
        <v>0.7598353238690502</v>
      </c>
      <c r="G61" s="93">
        <f>G41/G51</f>
        <v>0.9648930704244333</v>
      </c>
      <c r="H61" s="93">
        <f>H41/H51</f>
        <v>0.7959899938879542</v>
      </c>
      <c r="I61" s="94">
        <f aca="true" t="shared" si="7" ref="H61:I64">I41/I51</f>
        <v>0.5121939899873045</v>
      </c>
    </row>
    <row r="62" spans="1:9" ht="12.75">
      <c r="A62" s="37" t="s">
        <v>65</v>
      </c>
      <c r="B62" s="2"/>
      <c r="C62" s="3"/>
      <c r="D62" s="93">
        <f>D42/D52</f>
        <v>0.1632936507936508</v>
      </c>
      <c r="E62" s="93">
        <f aca="true" t="shared" si="8" ref="D62:G64">E42/E52</f>
        <v>0.42567567567567566</v>
      </c>
      <c r="F62" s="93">
        <f t="shared" si="8"/>
        <v>0.7216254086875292</v>
      </c>
      <c r="G62" s="93">
        <f>G42/G52</f>
        <v>0.9721518987341773</v>
      </c>
      <c r="H62" s="93">
        <f>H42/H52</f>
        <v>0.7407771765863256</v>
      </c>
      <c r="I62" s="94">
        <f t="shared" si="7"/>
        <v>0.42115088952339114</v>
      </c>
    </row>
    <row r="63" spans="1:9" ht="12.75">
      <c r="A63" s="37" t="s">
        <v>29</v>
      </c>
      <c r="B63" s="2"/>
      <c r="C63" s="3"/>
      <c r="D63" s="93">
        <f t="shared" si="8"/>
        <v>0.2148235448176521</v>
      </c>
      <c r="E63" s="93">
        <f t="shared" si="8"/>
        <v>0.44642857142857145</v>
      </c>
      <c r="F63" s="93">
        <f t="shared" si="8"/>
        <v>0.769606134541652</v>
      </c>
      <c r="G63" s="93">
        <f t="shared" si="8"/>
        <v>0.9367182846932698</v>
      </c>
      <c r="H63" s="93">
        <f t="shared" si="7"/>
        <v>0.8209507367901843</v>
      </c>
      <c r="I63" s="94">
        <f t="shared" si="7"/>
        <v>0.5269909818366569</v>
      </c>
    </row>
    <row r="64" spans="1:9" ht="12.75">
      <c r="A64" s="29" t="s">
        <v>75</v>
      </c>
      <c r="B64" s="2"/>
      <c r="C64" s="3"/>
      <c r="D64" s="93">
        <f t="shared" si="8"/>
        <v>0.034368333728371656</v>
      </c>
      <c r="E64" s="93">
        <f t="shared" si="8"/>
        <v>0.013698630136986302</v>
      </c>
      <c r="F64" s="93">
        <f t="shared" si="8"/>
        <v>0.009009009009009009</v>
      </c>
      <c r="G64" s="93">
        <f t="shared" si="8"/>
        <v>0</v>
      </c>
      <c r="H64" s="93">
        <f t="shared" si="7"/>
        <v>0.0074487895716946</v>
      </c>
      <c r="I64" s="94">
        <f t="shared" si="7"/>
        <v>0.023899188876013906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0.20849194859971762</v>
      </c>
      <c r="E65" s="63">
        <f t="shared" si="9"/>
        <v>0.3635450366082071</v>
      </c>
      <c r="F65" s="63">
        <f t="shared" si="9"/>
        <v>0.7140579219678468</v>
      </c>
      <c r="G65" s="63">
        <f t="shared" si="9"/>
        <v>0.9295747477602365</v>
      </c>
      <c r="H65" s="63">
        <f t="shared" si="9"/>
        <v>0.759091639792266</v>
      </c>
      <c r="I65" s="64">
        <f t="shared" si="9"/>
        <v>0.4705088434439551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34</v>
      </c>
      <c r="E70" s="100">
        <v>36</v>
      </c>
      <c r="F70" s="100">
        <v>28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68</v>
      </c>
      <c r="F71" s="90">
        <v>58</v>
      </c>
      <c r="G71" s="90">
        <v>18</v>
      </c>
      <c r="H71" s="101"/>
      <c r="I71" s="102"/>
    </row>
    <row r="72" spans="1:9" ht="12.75">
      <c r="A72" s="37" t="s">
        <v>65</v>
      </c>
      <c r="B72" s="2"/>
      <c r="C72" s="2"/>
      <c r="D72" s="103">
        <v>44</v>
      </c>
      <c r="E72" s="103">
        <v>53</v>
      </c>
      <c r="F72" s="103">
        <v>41</v>
      </c>
      <c r="G72" s="103">
        <v>14</v>
      </c>
      <c r="H72" s="101"/>
      <c r="I72" s="102"/>
    </row>
    <row r="73" spans="1:9" ht="12.75">
      <c r="A73" s="37" t="s">
        <v>29</v>
      </c>
      <c r="B73" s="2"/>
      <c r="C73" s="2"/>
      <c r="D73" s="103">
        <v>58</v>
      </c>
      <c r="E73" s="103">
        <v>50</v>
      </c>
      <c r="F73" s="103">
        <v>48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4">
        <v>5</v>
      </c>
      <c r="E74" s="154">
        <v>5</v>
      </c>
      <c r="F74" s="154">
        <v>3</v>
      </c>
      <c r="G74" s="155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504</v>
      </c>
      <c r="E84" s="70">
        <v>115</v>
      </c>
      <c r="F84" s="70">
        <v>56</v>
      </c>
      <c r="G84" s="70">
        <v>14</v>
      </c>
      <c r="H84" s="69">
        <f aca="true" t="shared" si="10" ref="H84:H89">SUM(E84:G84)</f>
        <v>185</v>
      </c>
      <c r="I84" s="71">
        <f aca="true" t="shared" si="11" ref="I84:I91">SUM(D84:G84)</f>
        <v>689</v>
      </c>
    </row>
    <row r="85" spans="1:9" ht="12.75">
      <c r="A85" s="29" t="s">
        <v>15</v>
      </c>
      <c r="B85" s="2"/>
      <c r="C85" s="2"/>
      <c r="D85" s="69">
        <v>435</v>
      </c>
      <c r="E85" s="70">
        <v>133</v>
      </c>
      <c r="F85" s="70">
        <v>65</v>
      </c>
      <c r="G85" s="70">
        <v>19</v>
      </c>
      <c r="H85" s="69">
        <f t="shared" si="10"/>
        <v>217</v>
      </c>
      <c r="I85" s="71">
        <f t="shared" si="11"/>
        <v>652</v>
      </c>
    </row>
    <row r="86" spans="1:9" s="67" customFormat="1" ht="12.75">
      <c r="A86" s="29" t="s">
        <v>40</v>
      </c>
      <c r="B86" s="66"/>
      <c r="C86" s="66"/>
      <c r="D86" s="72">
        <v>11574</v>
      </c>
      <c r="E86" s="73">
        <v>820</v>
      </c>
      <c r="F86" s="72">
        <v>783</v>
      </c>
      <c r="G86" s="74">
        <v>31</v>
      </c>
      <c r="H86" s="69">
        <f>SUM(E86:G86)</f>
        <v>1634</v>
      </c>
      <c r="I86" s="71">
        <f t="shared" si="11"/>
        <v>13208</v>
      </c>
    </row>
    <row r="87" spans="1:9" s="67" customFormat="1" ht="12.75">
      <c r="A87" s="29" t="s">
        <v>41</v>
      </c>
      <c r="B87" s="66"/>
      <c r="C87" s="66"/>
      <c r="D87" s="72">
        <v>12074</v>
      </c>
      <c r="E87" s="73">
        <v>718</v>
      </c>
      <c r="F87" s="72">
        <v>728</v>
      </c>
      <c r="G87" s="74">
        <v>24</v>
      </c>
      <c r="H87" s="69">
        <f t="shared" si="10"/>
        <v>1470</v>
      </c>
      <c r="I87" s="71">
        <f t="shared" si="11"/>
        <v>13544</v>
      </c>
    </row>
    <row r="88" spans="1:9" ht="12.75">
      <c r="A88" s="29" t="s">
        <v>66</v>
      </c>
      <c r="B88" s="2"/>
      <c r="C88" s="2"/>
      <c r="D88" s="138">
        <v>521</v>
      </c>
      <c r="E88" s="139">
        <v>28</v>
      </c>
      <c r="F88" s="139">
        <v>19</v>
      </c>
      <c r="G88" s="139">
        <v>0</v>
      </c>
      <c r="H88" s="69">
        <f t="shared" si="10"/>
        <v>47</v>
      </c>
      <c r="I88" s="71">
        <f t="shared" si="11"/>
        <v>568</v>
      </c>
    </row>
    <row r="89" spans="1:9" ht="12.75">
      <c r="A89" s="29" t="s">
        <v>67</v>
      </c>
      <c r="B89" s="2"/>
      <c r="C89" s="2"/>
      <c r="D89" s="138">
        <v>796</v>
      </c>
      <c r="E89" s="139">
        <v>146</v>
      </c>
      <c r="F89" s="139">
        <v>158</v>
      </c>
      <c r="G89" s="139">
        <v>5</v>
      </c>
      <c r="H89" s="69">
        <f t="shared" si="10"/>
        <v>309</v>
      </c>
      <c r="I89" s="71">
        <f t="shared" si="11"/>
        <v>1105</v>
      </c>
    </row>
    <row r="90" spans="1:9" ht="12.75">
      <c r="A90" s="29" t="s">
        <v>42</v>
      </c>
      <c r="B90" s="2"/>
      <c r="C90" s="2"/>
      <c r="D90" s="69">
        <v>1710</v>
      </c>
      <c r="E90" s="69">
        <v>104</v>
      </c>
      <c r="F90" s="69">
        <v>85</v>
      </c>
      <c r="G90" s="69">
        <v>3</v>
      </c>
      <c r="H90" s="69">
        <f>SUM(E90:G90)</f>
        <v>192</v>
      </c>
      <c r="I90" s="71">
        <f t="shared" si="11"/>
        <v>1902</v>
      </c>
    </row>
    <row r="91" spans="1:9" ht="12.75">
      <c r="A91" s="29" t="s">
        <v>43</v>
      </c>
      <c r="B91" s="2"/>
      <c r="C91" s="2"/>
      <c r="D91" s="69">
        <v>3526</v>
      </c>
      <c r="E91" s="69">
        <v>143</v>
      </c>
      <c r="F91" s="69">
        <v>266</v>
      </c>
      <c r="G91" s="69">
        <v>11</v>
      </c>
      <c r="H91" s="70">
        <f>SUM(E91:G91)</f>
        <v>420</v>
      </c>
      <c r="I91" s="71">
        <f t="shared" si="11"/>
        <v>3946</v>
      </c>
    </row>
    <row r="92" spans="1:9" ht="12.75">
      <c r="A92" s="29" t="s">
        <v>76</v>
      </c>
      <c r="B92" s="2"/>
      <c r="C92" s="2"/>
      <c r="D92" s="148" t="s">
        <v>78</v>
      </c>
      <c r="E92" s="148" t="s">
        <v>78</v>
      </c>
      <c r="F92" s="148" t="s">
        <v>78</v>
      </c>
      <c r="G92" s="148" t="s">
        <v>78</v>
      </c>
      <c r="H92" s="148" t="s">
        <v>78</v>
      </c>
      <c r="I92" s="148" t="s">
        <v>78</v>
      </c>
    </row>
    <row r="93" spans="1:9" ht="12.75">
      <c r="A93" s="29" t="s">
        <v>77</v>
      </c>
      <c r="B93" s="2"/>
      <c r="C93" s="3"/>
      <c r="D93" s="148" t="s">
        <v>78</v>
      </c>
      <c r="E93" s="148" t="s">
        <v>78</v>
      </c>
      <c r="F93" s="148" t="s">
        <v>78</v>
      </c>
      <c r="G93" s="148" t="s">
        <v>78</v>
      </c>
      <c r="H93" s="148" t="s">
        <v>78</v>
      </c>
      <c r="I93" s="148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14309</v>
      </c>
      <c r="E94" s="21">
        <f t="shared" si="12"/>
        <v>1067</v>
      </c>
      <c r="F94" s="21">
        <f t="shared" si="12"/>
        <v>943</v>
      </c>
      <c r="G94" s="61">
        <f t="shared" si="12"/>
        <v>48</v>
      </c>
      <c r="H94" s="21">
        <f>+SUM(E94:G94)</f>
        <v>2058</v>
      </c>
      <c r="I94" s="62">
        <f>+SUM(D94:G94)</f>
        <v>16367</v>
      </c>
    </row>
    <row r="95" spans="1:9" ht="13.5" thickBot="1">
      <c r="A95" s="30" t="s">
        <v>45</v>
      </c>
      <c r="B95" s="51"/>
      <c r="C95" s="52"/>
      <c r="D95" s="53">
        <f t="shared" si="12"/>
        <v>16831</v>
      </c>
      <c r="E95" s="53">
        <f t="shared" si="12"/>
        <v>1140</v>
      </c>
      <c r="F95" s="53">
        <f t="shared" si="12"/>
        <v>1217</v>
      </c>
      <c r="G95" s="59">
        <f t="shared" si="12"/>
        <v>59</v>
      </c>
      <c r="H95" s="53">
        <f>+SUM(E95:G95)</f>
        <v>2416</v>
      </c>
      <c r="I95" s="60">
        <f>+SUM(D95:G95)</f>
        <v>19247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16504</v>
      </c>
      <c r="H103" s="118">
        <v>11640</v>
      </c>
      <c r="I103" s="91">
        <f>SUM(G103:H103)</f>
        <v>28144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58037</v>
      </c>
      <c r="H104" s="118">
        <v>53500</v>
      </c>
      <c r="I104" s="91">
        <f>SUM(G104:H104)</f>
        <v>111537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0.2843703154883953</v>
      </c>
      <c r="H105" s="120">
        <f>H103/H104</f>
        <v>0.21757009345794392</v>
      </c>
      <c r="I105" s="121">
        <f>I103/I104</f>
        <v>0.2523288236190681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67.46</v>
      </c>
      <c r="H107" s="122">
        <v>53.8157</v>
      </c>
      <c r="I107" s="123">
        <f>SUM(G107:H107)</f>
        <v>121.2757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233.79</v>
      </c>
      <c r="H108" s="149">
        <v>249.4018</v>
      </c>
      <c r="I108" s="123">
        <f>SUM(G108:H108)</f>
        <v>483.1918</v>
      </c>
    </row>
    <row r="109" spans="1:9" ht="13.5" thickBot="1">
      <c r="A109" s="83" t="s">
        <v>6</v>
      </c>
      <c r="B109" s="54"/>
      <c r="C109" s="54"/>
      <c r="D109" s="124"/>
      <c r="E109" s="124"/>
      <c r="F109" s="125"/>
      <c r="G109" s="126">
        <f>G107/G108</f>
        <v>0.2885495530176654</v>
      </c>
      <c r="H109" s="127">
        <f>H107/H108</f>
        <v>0.21577911626940943</v>
      </c>
      <c r="I109" s="128">
        <f>I107/I108</f>
        <v>0.2509887378055671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50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9"/>
      <c r="E117" s="130"/>
      <c r="F117" s="130"/>
      <c r="G117" s="130"/>
      <c r="H117" s="104"/>
      <c r="I117" s="105"/>
      <c r="J117" s="131">
        <f>SUM(E117:H117)</f>
        <v>0</v>
      </c>
    </row>
    <row r="118" spans="1:10" ht="12.75">
      <c r="A118" s="29" t="s">
        <v>57</v>
      </c>
      <c r="B118" s="2"/>
      <c r="C118" s="2"/>
      <c r="D118" s="129"/>
      <c r="E118" s="130"/>
      <c r="F118" s="130"/>
      <c r="G118" s="130"/>
      <c r="H118" s="132"/>
      <c r="I118" s="132"/>
      <c r="J118" s="131">
        <f>SUM(E118:H118)</f>
        <v>0</v>
      </c>
    </row>
    <row r="119" spans="1:10" ht="12.75">
      <c r="A119" s="29" t="s">
        <v>58</v>
      </c>
      <c r="B119" s="2"/>
      <c r="C119" s="2"/>
      <c r="D119" s="129"/>
      <c r="E119" s="133">
        <v>10</v>
      </c>
      <c r="F119" s="133">
        <v>25</v>
      </c>
      <c r="G119" s="133">
        <v>4</v>
      </c>
      <c r="H119" s="133">
        <v>90</v>
      </c>
      <c r="I119" s="151">
        <v>135</v>
      </c>
      <c r="J119" s="131">
        <f>SUM(E119:I119)</f>
        <v>264</v>
      </c>
    </row>
    <row r="120" spans="1:10" ht="13.5" thickBot="1">
      <c r="A120" s="56" t="s">
        <v>59</v>
      </c>
      <c r="B120" s="54"/>
      <c r="C120" s="54"/>
      <c r="D120" s="134"/>
      <c r="E120" s="135">
        <v>11.6</v>
      </c>
      <c r="F120" s="135">
        <v>42</v>
      </c>
      <c r="G120" s="135">
        <v>3.3</v>
      </c>
      <c r="H120" s="136">
        <v>42.5</v>
      </c>
      <c r="I120" s="152">
        <v>57.9</v>
      </c>
      <c r="J120" s="137">
        <f>SUM(E120:I120)</f>
        <v>157.3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2018-01-23T19:59:42Z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