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45" windowWidth="23865" windowHeight="1638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<sst xmlns="http://schemas.openxmlformats.org/spreadsheetml/2006/main" count="156" uniqueCount="76">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</sst>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topLeftCell="A85" zoomScale="118" zoomScaleNormal="118" zoomScalePageLayoutView="118" workbookViewId="0">
      <selection activeCell="G54" sqref="G54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27870</v>
      </c>
      <c r="E10" s="89">
        <v>6951</v>
      </c>
      <c r="F10" s="89">
        <v>3525</v>
      </c>
      <c r="G10" s="89">
        <v>103</v>
      </c>
      <c r="H10" s="89">
        <f>+SUM(E10:G10)</f>
        <v>10579</v>
      </c>
      <c r="I10" s="90">
        <f>SUM(D10:G10)</f>
        <v>38449</v>
      </c>
    </row>
    <row r="11" spans="1:12" s="67" customFormat="1" x14ac:dyDescent="0.2">
      <c r="A11" s="29" t="s">
        <v>28</v>
      </c>
      <c r="B11" s="66"/>
      <c r="C11" s="66"/>
      <c r="D11" s="91">
        <v>286938</v>
      </c>
      <c r="E11" s="91">
        <v>36021</v>
      </c>
      <c r="F11" s="91">
        <v>16794</v>
      </c>
      <c r="G11" s="92">
        <v>613</v>
      </c>
      <c r="H11" s="89">
        <f>+SUM(E11:G11)</f>
        <v>53428</v>
      </c>
      <c r="I11" s="90">
        <f>SUM(D11:G11)</f>
        <v>340366</v>
      </c>
    </row>
    <row r="12" spans="1:12" x14ac:dyDescent="0.2">
      <c r="A12" s="29" t="s">
        <v>65</v>
      </c>
      <c r="B12" s="2"/>
      <c r="C12" s="2"/>
      <c r="D12" s="146">
        <v>27205</v>
      </c>
      <c r="E12" s="146">
        <v>8345</v>
      </c>
      <c r="F12" s="146">
        <v>3043</v>
      </c>
      <c r="G12" s="146">
        <v>81</v>
      </c>
      <c r="H12" s="89">
        <f>+SUM(E12:G12)</f>
        <v>11469</v>
      </c>
      <c r="I12" s="90">
        <f>SUM(D12:G12)</f>
        <v>38674</v>
      </c>
    </row>
    <row r="13" spans="1:12" ht="15.75" x14ac:dyDescent="0.25">
      <c r="A13" s="29" t="s">
        <v>29</v>
      </c>
      <c r="B13" s="2"/>
      <c r="C13" s="2"/>
      <c r="D13" s="146">
        <v>108926</v>
      </c>
      <c r="E13" s="146">
        <v>11115</v>
      </c>
      <c r="F13" s="146">
        <v>9877</v>
      </c>
      <c r="G13" s="146">
        <v>496</v>
      </c>
      <c r="H13" s="89">
        <f>+SUM(E13:G13)</f>
        <v>21488</v>
      </c>
      <c r="I13" s="90">
        <f>SUM(D13:G13)</f>
        <v>130414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450939</v>
      </c>
      <c r="E15" s="148">
        <f>SUM(E10:E13)</f>
        <v>62432</v>
      </c>
      <c r="F15" s="148">
        <f>SUM(F10:F13)</f>
        <v>33239</v>
      </c>
      <c r="G15" s="148">
        <f>SUM(G10:G13)</f>
        <v>1293</v>
      </c>
      <c r="H15" s="33">
        <f t="shared" ref="H15" si="0">SUM(H10:H13)</f>
        <v>96964</v>
      </c>
      <c r="I15" s="34">
        <f>SUM(I10:I13)</f>
        <v>547903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229117</v>
      </c>
      <c r="E20" s="89">
        <v>28778</v>
      </c>
      <c r="F20" s="89">
        <v>6535</v>
      </c>
      <c r="G20" s="89">
        <v>112</v>
      </c>
      <c r="H20" s="89">
        <f>+SUM(E20:G20)</f>
        <v>35425</v>
      </c>
      <c r="I20" s="90">
        <f>SUM(D20:G20)</f>
        <v>264542</v>
      </c>
    </row>
    <row r="21" spans="1:9" s="67" customFormat="1" x14ac:dyDescent="0.2">
      <c r="A21" s="29" t="s">
        <v>31</v>
      </c>
      <c r="B21" s="66"/>
      <c r="C21" s="66"/>
      <c r="D21" s="91">
        <v>1138158</v>
      </c>
      <c r="E21" s="91">
        <v>102417</v>
      </c>
      <c r="F21" s="91">
        <v>26424</v>
      </c>
      <c r="G21" s="91">
        <v>652</v>
      </c>
      <c r="H21" s="89">
        <f>+SUM(E21:G21)</f>
        <v>129493</v>
      </c>
      <c r="I21" s="90">
        <f>SUM(D21:G21)</f>
        <v>1267651</v>
      </c>
    </row>
    <row r="22" spans="1:9" x14ac:dyDescent="0.2">
      <c r="A22" s="29" t="s">
        <v>65</v>
      </c>
      <c r="B22" s="2"/>
      <c r="C22" s="2"/>
      <c r="D22" s="146">
        <v>176933</v>
      </c>
      <c r="E22" s="146">
        <v>27226</v>
      </c>
      <c r="F22" s="146">
        <v>5310</v>
      </c>
      <c r="G22" s="146">
        <v>87</v>
      </c>
      <c r="H22" s="89">
        <f>+SUM(E22:G22)</f>
        <v>32623</v>
      </c>
      <c r="I22" s="90">
        <f>SUM(D22:G22)</f>
        <v>209556</v>
      </c>
    </row>
    <row r="23" spans="1:9" x14ac:dyDescent="0.2">
      <c r="A23" s="29" t="s">
        <v>29</v>
      </c>
      <c r="B23" s="2"/>
      <c r="C23" s="2"/>
      <c r="D23" s="146">
        <v>512058</v>
      </c>
      <c r="E23" s="146">
        <v>32908</v>
      </c>
      <c r="F23" s="146">
        <v>17381</v>
      </c>
      <c r="G23" s="146">
        <v>600</v>
      </c>
      <c r="H23" s="89">
        <f>+SUM(E23:G23)</f>
        <v>50889</v>
      </c>
      <c r="I23" s="90">
        <f>SUM(D23:G23)</f>
        <v>562947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2056266</v>
      </c>
      <c r="E25" s="33">
        <f t="shared" si="1"/>
        <v>191329</v>
      </c>
      <c r="F25" s="33">
        <f t="shared" si="1"/>
        <v>55650</v>
      </c>
      <c r="G25" s="33">
        <f t="shared" si="1"/>
        <v>1451</v>
      </c>
      <c r="H25" s="33">
        <f t="shared" si="1"/>
        <v>248430</v>
      </c>
      <c r="I25" s="34">
        <f t="shared" si="1"/>
        <v>2304696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0.12164090835686571</v>
      </c>
      <c r="E30" s="97">
        <f t="shared" si="2"/>
        <v>0.24153867537702411</v>
      </c>
      <c r="F30" s="97">
        <f t="shared" si="2"/>
        <v>0.53940321346595255</v>
      </c>
      <c r="G30" s="97">
        <f t="shared" si="2"/>
        <v>0.9196428571428571</v>
      </c>
      <c r="H30" s="97">
        <f t="shared" ref="H30" si="3">H10/H20</f>
        <v>0.29863091037402967</v>
      </c>
      <c r="I30" s="98">
        <f>I10/I20</f>
        <v>0.14534176047659728</v>
      </c>
    </row>
    <row r="31" spans="1:9" x14ac:dyDescent="0.2">
      <c r="A31" s="29" t="s">
        <v>31</v>
      </c>
      <c r="B31" s="2"/>
      <c r="C31" s="3"/>
      <c r="D31" s="97">
        <f t="shared" si="2"/>
        <v>0.25210735240625642</v>
      </c>
      <c r="E31" s="97">
        <f t="shared" si="2"/>
        <v>0.35170918890418584</v>
      </c>
      <c r="F31" s="97">
        <f t="shared" si="2"/>
        <v>0.63555858310626701</v>
      </c>
      <c r="G31" s="97">
        <f t="shared" si="2"/>
        <v>0.94018404907975461</v>
      </c>
      <c r="H31" s="97">
        <f t="shared" ref="D31:I33" si="4">H11/H21</f>
        <v>0.41259373093526291</v>
      </c>
      <c r="I31" s="98">
        <f t="shared" si="4"/>
        <v>0.2685013461907102</v>
      </c>
    </row>
    <row r="32" spans="1:9" x14ac:dyDescent="0.2">
      <c r="A32" s="29" t="s">
        <v>65</v>
      </c>
      <c r="B32" s="2"/>
      <c r="C32" s="3"/>
      <c r="D32" s="97">
        <f>D12/D22</f>
        <v>0.1537587674430434</v>
      </c>
      <c r="E32" s="97">
        <f t="shared" si="4"/>
        <v>0.30650848453683976</v>
      </c>
      <c r="F32" s="97">
        <f t="shared" si="4"/>
        <v>0.57306967984934087</v>
      </c>
      <c r="G32" s="97">
        <f t="shared" si="4"/>
        <v>0.93103448275862066</v>
      </c>
      <c r="H32" s="97">
        <f t="shared" si="4"/>
        <v>0.35156178156515344</v>
      </c>
      <c r="I32" s="98">
        <f t="shared" si="4"/>
        <v>0.18455210063181202</v>
      </c>
    </row>
    <row r="33" spans="1:9" x14ac:dyDescent="0.2">
      <c r="A33" s="29" t="s">
        <v>29</v>
      </c>
      <c r="B33" s="2"/>
      <c r="C33" s="3"/>
      <c r="D33" s="97">
        <f t="shared" si="4"/>
        <v>0.21272199633635253</v>
      </c>
      <c r="E33" s="97">
        <f t="shared" si="4"/>
        <v>0.33775981524249421</v>
      </c>
      <c r="F33" s="97">
        <f t="shared" si="4"/>
        <v>0.56826419653644789</v>
      </c>
      <c r="G33" s="97">
        <f t="shared" si="4"/>
        <v>0.82666666666666666</v>
      </c>
      <c r="H33" s="97">
        <f t="shared" si="4"/>
        <v>0.42225235316080095</v>
      </c>
      <c r="I33" s="98">
        <f t="shared" si="4"/>
        <v>0.23166301623421032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0.21929993493059749</v>
      </c>
      <c r="E35" s="63">
        <f t="shared" si="5"/>
        <v>0.32630704179711389</v>
      </c>
      <c r="F35" s="63">
        <f t="shared" si="5"/>
        <v>0.59728661275831085</v>
      </c>
      <c r="G35" s="63">
        <f t="shared" si="5"/>
        <v>0.8911095796002757</v>
      </c>
      <c r="H35" s="63">
        <f t="shared" si="5"/>
        <v>0.39030712876866724</v>
      </c>
      <c r="I35" s="64">
        <f t="shared" si="5"/>
        <v>0.23773330625817896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79</v>
      </c>
      <c r="E40" s="89">
        <v>20.6</v>
      </c>
      <c r="F40" s="89">
        <v>238</v>
      </c>
      <c r="G40" s="89">
        <v>241.4</v>
      </c>
      <c r="H40" s="89">
        <f>+SUM(E40:G40)</f>
        <v>500</v>
      </c>
      <c r="I40" s="90">
        <f>SUM(D40:G40)</f>
        <v>579</v>
      </c>
    </row>
    <row r="41" spans="1:9" s="67" customFormat="1" x14ac:dyDescent="0.2">
      <c r="A41" s="37" t="s">
        <v>31</v>
      </c>
      <c r="B41" s="68"/>
      <c r="C41" s="68"/>
      <c r="D41" s="91">
        <v>1034</v>
      </c>
      <c r="E41" s="91">
        <v>118</v>
      </c>
      <c r="F41" s="91">
        <v>1315</v>
      </c>
      <c r="G41" s="101">
        <v>1223</v>
      </c>
      <c r="H41" s="89">
        <f>+SUM(E41:G41)</f>
        <v>2656</v>
      </c>
      <c r="I41" s="90">
        <f>SUM(D41:G41)</f>
        <v>3690</v>
      </c>
    </row>
    <row r="42" spans="1:9" x14ac:dyDescent="0.2">
      <c r="A42" s="37" t="s">
        <v>65</v>
      </c>
      <c r="B42" s="6"/>
      <c r="C42" s="6"/>
      <c r="D42" s="146">
        <v>96.9</v>
      </c>
      <c r="E42" s="146">
        <v>31.1</v>
      </c>
      <c r="F42" s="146">
        <v>164.1</v>
      </c>
      <c r="G42" s="146">
        <v>131.80000000000001</v>
      </c>
      <c r="H42" s="103">
        <f>+SUM(E42:G42)</f>
        <v>327</v>
      </c>
      <c r="I42" s="90">
        <f>SUM(D42:G42)</f>
        <v>423.90000000000003</v>
      </c>
    </row>
    <row r="43" spans="1:9" x14ac:dyDescent="0.2">
      <c r="A43" s="37" t="s">
        <v>29</v>
      </c>
      <c r="B43" s="6"/>
      <c r="C43" s="6"/>
      <c r="D43" s="89">
        <v>367.1</v>
      </c>
      <c r="E43" s="89">
        <v>41.4</v>
      </c>
      <c r="F43" s="89">
        <v>716.5</v>
      </c>
      <c r="G43" s="89">
        <v>698.5</v>
      </c>
      <c r="H43" s="89">
        <f>+SUM(E43:G43)</f>
        <v>1456.4</v>
      </c>
      <c r="I43" s="90">
        <f>SUM(D43:G43)</f>
        <v>1823.5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1577</v>
      </c>
      <c r="E45" s="33">
        <f t="shared" si="6"/>
        <v>211.1</v>
      </c>
      <c r="F45" s="33">
        <f t="shared" si="6"/>
        <v>2433.6</v>
      </c>
      <c r="G45" s="33">
        <f t="shared" si="6"/>
        <v>2294.6999999999998</v>
      </c>
      <c r="H45" s="33">
        <f t="shared" si="6"/>
        <v>4939.3999999999996</v>
      </c>
      <c r="I45" s="34">
        <f t="shared" si="6"/>
        <v>6516.4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637.4</v>
      </c>
      <c r="E50" s="89">
        <v>72.400000000000006</v>
      </c>
      <c r="F50" s="89">
        <v>347.1</v>
      </c>
      <c r="G50" s="155">
        <v>255.8</v>
      </c>
      <c r="H50" s="89">
        <f>+SUM(E50:G50)</f>
        <v>675.3</v>
      </c>
      <c r="I50" s="104">
        <f>SUM(D50:G50)</f>
        <v>1312.7</v>
      </c>
    </row>
    <row r="51" spans="1:9" s="67" customFormat="1" x14ac:dyDescent="0.2">
      <c r="A51" s="37" t="s">
        <v>31</v>
      </c>
      <c r="B51" s="68"/>
      <c r="C51" s="68"/>
      <c r="D51" s="91">
        <v>3898</v>
      </c>
      <c r="E51" s="91">
        <v>333</v>
      </c>
      <c r="F51" s="91">
        <v>1748</v>
      </c>
      <c r="G51" s="91">
        <v>1316</v>
      </c>
      <c r="H51" s="89">
        <f>+SUM(E51:G51)</f>
        <v>3397</v>
      </c>
      <c r="I51" s="104">
        <f>SUM(D51:G51)</f>
        <v>7295</v>
      </c>
    </row>
    <row r="52" spans="1:9" x14ac:dyDescent="0.2">
      <c r="A52" s="37" t="s">
        <v>65</v>
      </c>
      <c r="B52" s="6"/>
      <c r="C52" s="6"/>
      <c r="D52" s="146">
        <v>538.1</v>
      </c>
      <c r="E52" s="146">
        <v>77.2</v>
      </c>
      <c r="F52" s="146">
        <v>229.8</v>
      </c>
      <c r="G52" s="146">
        <v>136.69999999999999</v>
      </c>
      <c r="H52" s="103">
        <f>+SUM(E52:G52)</f>
        <v>443.7</v>
      </c>
      <c r="I52" s="104">
        <f>SUM(D52:G52)</f>
        <v>981.80000000000018</v>
      </c>
    </row>
    <row r="53" spans="1:9" x14ac:dyDescent="0.2">
      <c r="A53" s="37" t="s">
        <v>29</v>
      </c>
      <c r="B53" s="6"/>
      <c r="C53" s="6"/>
      <c r="D53" s="89">
        <v>1617.9</v>
      </c>
      <c r="E53" s="89">
        <v>97.9</v>
      </c>
      <c r="F53" s="89">
        <v>955.2</v>
      </c>
      <c r="G53" s="89">
        <v>788.6</v>
      </c>
      <c r="H53" s="89">
        <f>+SUM(E53:G53)</f>
        <v>1841.7000000000003</v>
      </c>
      <c r="I53" s="104">
        <f>SUM(D53:G53)</f>
        <v>3459.6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6691.4</v>
      </c>
      <c r="E55" s="33">
        <f t="shared" si="7"/>
        <v>580.5</v>
      </c>
      <c r="F55" s="33">
        <f t="shared" si="7"/>
        <v>3280.1000000000004</v>
      </c>
      <c r="G55" s="33">
        <f t="shared" si="7"/>
        <v>2497.1</v>
      </c>
      <c r="H55" s="33">
        <f t="shared" si="7"/>
        <v>6357.7000000000007</v>
      </c>
      <c r="I55" s="34">
        <f t="shared" si="7"/>
        <v>13049.1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0.12394101035456542</v>
      </c>
      <c r="E60" s="97">
        <f t="shared" ref="E60:I60" si="8">E40/E50</f>
        <v>0.28453038674033149</v>
      </c>
      <c r="F60" s="97">
        <f t="shared" si="8"/>
        <v>0.68568135983866318</v>
      </c>
      <c r="G60" s="97">
        <f t="shared" si="8"/>
        <v>0.94370602032838158</v>
      </c>
      <c r="H60" s="97">
        <f t="shared" si="8"/>
        <v>0.74041166888790177</v>
      </c>
      <c r="I60" s="98">
        <f t="shared" si="8"/>
        <v>0.44107564561590612</v>
      </c>
    </row>
    <row r="61" spans="1:9" x14ac:dyDescent="0.2">
      <c r="A61" s="37" t="s">
        <v>31</v>
      </c>
      <c r="B61" s="2"/>
      <c r="C61" s="3"/>
      <c r="D61" s="97">
        <f>D41/D51</f>
        <v>0.26526423807080551</v>
      </c>
      <c r="E61" s="97">
        <f>E41/E51</f>
        <v>0.35435435435435436</v>
      </c>
      <c r="F61" s="97">
        <f>F41/F51</f>
        <v>0.75228832951945079</v>
      </c>
      <c r="G61" s="97">
        <f>G41/G51</f>
        <v>0.92933130699088151</v>
      </c>
      <c r="H61" s="97">
        <f>H41/H51</f>
        <v>0.78186635266411542</v>
      </c>
      <c r="I61" s="98">
        <f t="shared" ref="H61:I63" si="9">I41/I51</f>
        <v>0.50582590815627138</v>
      </c>
    </row>
    <row r="62" spans="1:9" x14ac:dyDescent="0.2">
      <c r="A62" s="37" t="s">
        <v>65</v>
      </c>
      <c r="B62" s="2"/>
      <c r="C62" s="3"/>
      <c r="D62" s="97">
        <f>D42/D52</f>
        <v>0.18007805240661587</v>
      </c>
      <c r="E62" s="97">
        <f t="shared" ref="D62:G63" si="10">E42/E52</f>
        <v>0.40284974093264247</v>
      </c>
      <c r="F62" s="97">
        <f t="shared" si="10"/>
        <v>0.71409921671018273</v>
      </c>
      <c r="G62" s="97">
        <f>G42/G52</f>
        <v>0.96415508412582318</v>
      </c>
      <c r="H62" s="97">
        <f>H42/H52</f>
        <v>0.73698444895199466</v>
      </c>
      <c r="I62" s="98">
        <f t="shared" si="9"/>
        <v>0.43175799551843547</v>
      </c>
    </row>
    <row r="63" spans="1:9" x14ac:dyDescent="0.2">
      <c r="A63" s="37" t="s">
        <v>29</v>
      </c>
      <c r="B63" s="2"/>
      <c r="C63" s="3"/>
      <c r="D63" s="97">
        <f t="shared" si="10"/>
        <v>0.22689906669139007</v>
      </c>
      <c r="E63" s="97">
        <f t="shared" si="10"/>
        <v>0.4228804902962206</v>
      </c>
      <c r="F63" s="97">
        <f t="shared" si="10"/>
        <v>0.75010469011725289</v>
      </c>
      <c r="G63" s="97">
        <f t="shared" si="10"/>
        <v>0.88574689322850619</v>
      </c>
      <c r="H63" s="97">
        <f t="shared" si="9"/>
        <v>0.79079111690286141</v>
      </c>
      <c r="I63" s="98">
        <f t="shared" si="9"/>
        <v>0.52708405596022667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0.23567564336312283</v>
      </c>
      <c r="E65" s="63">
        <f t="shared" si="11"/>
        <v>0.36365202411714037</v>
      </c>
      <c r="F65" s="63">
        <f t="shared" si="11"/>
        <v>0.74192859973781278</v>
      </c>
      <c r="G65" s="63">
        <f t="shared" si="11"/>
        <v>0.91894597733370709</v>
      </c>
      <c r="H65" s="63">
        <f t="shared" si="11"/>
        <v>0.7769161803796969</v>
      </c>
      <c r="I65" s="64">
        <f t="shared" si="11"/>
        <v>0.49937543585381361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27</v>
      </c>
      <c r="E70" s="106">
        <v>29</v>
      </c>
      <c r="F70" s="106">
        <v>29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57</v>
      </c>
      <c r="E71" s="92">
        <v>60</v>
      </c>
      <c r="F71" s="92">
        <v>57</v>
      </c>
      <c r="G71" s="92">
        <v>22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47</v>
      </c>
      <c r="F72" s="109">
        <v>41</v>
      </c>
      <c r="G72" s="109">
        <v>18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50</v>
      </c>
      <c r="E73" s="109">
        <v>48</v>
      </c>
      <c r="F73" s="109">
        <v>47</v>
      </c>
      <c r="G73" s="109">
        <v>23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401</v>
      </c>
      <c r="E84" s="70">
        <v>36</v>
      </c>
      <c r="F84" s="70">
        <v>18</v>
      </c>
      <c r="G84" s="70">
        <v>20</v>
      </c>
      <c r="H84" s="69">
        <f t="shared" ref="H84:H89" si="12">SUM(E84:G84)</f>
        <v>74</v>
      </c>
      <c r="I84" s="71">
        <f t="shared" ref="I84:I91" si="13">SUM(D84:G84)</f>
        <v>475</v>
      </c>
    </row>
    <row r="85" spans="1:9" x14ac:dyDescent="0.2">
      <c r="A85" s="29" t="s">
        <v>15</v>
      </c>
      <c r="B85" s="2"/>
      <c r="C85" s="2"/>
      <c r="D85" s="69">
        <v>469</v>
      </c>
      <c r="E85" s="70">
        <v>57</v>
      </c>
      <c r="F85" s="70">
        <v>29</v>
      </c>
      <c r="G85" s="70">
        <v>19</v>
      </c>
      <c r="H85" s="69">
        <f t="shared" si="12"/>
        <v>105</v>
      </c>
      <c r="I85" s="71">
        <f t="shared" si="13"/>
        <v>574</v>
      </c>
    </row>
    <row r="86" spans="1:9" s="67" customFormat="1" x14ac:dyDescent="0.2">
      <c r="A86" s="29" t="s">
        <v>40</v>
      </c>
      <c r="B86" s="66"/>
      <c r="C86" s="66"/>
      <c r="D86" s="72">
        <v>8996</v>
      </c>
      <c r="E86" s="73">
        <v>382</v>
      </c>
      <c r="F86" s="72">
        <v>515</v>
      </c>
      <c r="G86" s="74">
        <v>16</v>
      </c>
      <c r="H86" s="69">
        <f>SUM(E86:G86)</f>
        <v>913</v>
      </c>
      <c r="I86" s="71">
        <f t="shared" si="13"/>
        <v>9909</v>
      </c>
    </row>
    <row r="87" spans="1:9" s="67" customFormat="1" x14ac:dyDescent="0.2">
      <c r="A87" s="29" t="s">
        <v>41</v>
      </c>
      <c r="B87" s="66"/>
      <c r="C87" s="66"/>
      <c r="D87" s="72">
        <v>6870</v>
      </c>
      <c r="E87" s="73">
        <v>365</v>
      </c>
      <c r="F87" s="72">
        <v>486</v>
      </c>
      <c r="G87" s="74">
        <v>13</v>
      </c>
      <c r="H87" s="69">
        <f t="shared" si="12"/>
        <v>864</v>
      </c>
      <c r="I87" s="71">
        <f t="shared" si="13"/>
        <v>7734</v>
      </c>
    </row>
    <row r="88" spans="1:9" x14ac:dyDescent="0.2">
      <c r="A88" s="29" t="s">
        <v>66</v>
      </c>
      <c r="B88" s="2"/>
      <c r="C88" s="2"/>
      <c r="D88" s="144">
        <v>413</v>
      </c>
      <c r="E88" s="145">
        <v>67</v>
      </c>
      <c r="F88" s="145">
        <v>32</v>
      </c>
      <c r="G88" s="145">
        <v>0</v>
      </c>
      <c r="H88" s="69">
        <f t="shared" si="12"/>
        <v>99</v>
      </c>
      <c r="I88" s="71">
        <f t="shared" si="13"/>
        <v>512</v>
      </c>
    </row>
    <row r="89" spans="1:9" x14ac:dyDescent="0.2">
      <c r="A89" s="29" t="s">
        <v>67</v>
      </c>
      <c r="B89" s="2"/>
      <c r="C89" s="2"/>
      <c r="D89" s="144">
        <v>925</v>
      </c>
      <c r="E89" s="145">
        <v>172</v>
      </c>
      <c r="F89" s="145">
        <v>160</v>
      </c>
      <c r="G89" s="145">
        <v>2</v>
      </c>
      <c r="H89" s="69">
        <f t="shared" si="12"/>
        <v>334</v>
      </c>
      <c r="I89" s="71">
        <f t="shared" si="13"/>
        <v>1259</v>
      </c>
    </row>
    <row r="90" spans="1:9" x14ac:dyDescent="0.2">
      <c r="A90" s="29" t="s">
        <v>42</v>
      </c>
      <c r="B90" s="2"/>
      <c r="C90" s="2"/>
      <c r="D90" s="69">
        <v>1825</v>
      </c>
      <c r="E90" s="69">
        <v>86</v>
      </c>
      <c r="F90" s="69">
        <v>81</v>
      </c>
      <c r="G90" s="69">
        <v>5</v>
      </c>
      <c r="H90" s="69">
        <f>SUM(E90:G90)</f>
        <v>172</v>
      </c>
      <c r="I90" s="71">
        <f t="shared" si="13"/>
        <v>1997</v>
      </c>
    </row>
    <row r="91" spans="1:9" x14ac:dyDescent="0.2">
      <c r="A91" s="29" t="s">
        <v>43</v>
      </c>
      <c r="B91" s="2"/>
      <c r="C91" s="2"/>
      <c r="D91" s="69">
        <v>2827</v>
      </c>
      <c r="E91" s="69">
        <v>163</v>
      </c>
      <c r="F91" s="69">
        <v>393</v>
      </c>
      <c r="G91" s="69">
        <v>14</v>
      </c>
      <c r="H91" s="76">
        <f>SUM(E91:G91)</f>
        <v>570</v>
      </c>
      <c r="I91" s="71">
        <f t="shared" si="13"/>
        <v>3397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11635</v>
      </c>
      <c r="E93" s="21">
        <f t="shared" si="14"/>
        <v>571</v>
      </c>
      <c r="F93" s="21">
        <f t="shared" si="14"/>
        <v>646</v>
      </c>
      <c r="G93" s="61">
        <f t="shared" si="14"/>
        <v>41</v>
      </c>
      <c r="H93" s="21">
        <f>+SUM(E93:G93)</f>
        <v>1258</v>
      </c>
      <c r="I93" s="62">
        <f>+SUM(D93:G93)</f>
        <v>12893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11091</v>
      </c>
      <c r="E94" s="53">
        <f t="shared" si="14"/>
        <v>757</v>
      </c>
      <c r="F94" s="53">
        <f t="shared" si="14"/>
        <v>1068</v>
      </c>
      <c r="G94" s="59">
        <f t="shared" si="14"/>
        <v>48</v>
      </c>
      <c r="H94" s="53">
        <f>+SUM(E94:G94)</f>
        <v>1873</v>
      </c>
      <c r="I94" s="60">
        <f>+SUM(D94:G94)</f>
        <v>12964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17141</v>
      </c>
      <c r="H102" s="124">
        <v>12504</v>
      </c>
      <c r="I102" s="95">
        <f>SUM(G102:H102)</f>
        <v>29645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58691</v>
      </c>
      <c r="H103" s="124">
        <v>53953</v>
      </c>
      <c r="I103" s="95">
        <f>SUM(G103:H103)</f>
        <v>112644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0.29205499991480804</v>
      </c>
      <c r="H104" s="126">
        <f>H102/H103</f>
        <v>0.23175727021667006</v>
      </c>
      <c r="I104" s="127">
        <f>I102/I103</f>
        <v>0.26317424807357692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80.150000000000006</v>
      </c>
      <c r="H106" s="128">
        <v>63.4985</v>
      </c>
      <c r="I106" s="129">
        <f>SUM(G106:H106)</f>
        <v>143.64850000000001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267.69</v>
      </c>
      <c r="H107" s="128">
        <v>273.11930000000001</v>
      </c>
      <c r="I107" s="129">
        <f>SUM(G107:H107)</f>
        <v>540.80930000000001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0.29941350069109796</v>
      </c>
      <c r="H108" s="133">
        <f>H106/H107</f>
        <v>0.23249363922652114</v>
      </c>
      <c r="I108" s="134">
        <f>I106/I107</f>
        <v>0.2656176585720697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9</v>
      </c>
      <c r="F118" s="139">
        <v>39</v>
      </c>
      <c r="G118" s="139">
        <v>6</v>
      </c>
      <c r="H118" s="139">
        <v>101</v>
      </c>
      <c r="I118" s="137">
        <f>SUM(E118:H118)</f>
        <v>155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14.4</v>
      </c>
      <c r="F119" s="141">
        <v>93</v>
      </c>
      <c r="G119" s="141">
        <v>4.9000000000000004</v>
      </c>
      <c r="H119" s="142">
        <v>81.5</v>
      </c>
      <c r="I119" s="143">
        <f>SUM(E119:H119)</f>
        <v>193.8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2016-01-19T15:37:45Z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