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<sst xmlns="http://schemas.openxmlformats.org/spreadsheetml/2006/main" count="179" uniqueCount="82">
  <si>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</si>
  <si>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</si>
  <si>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</si>
  <si>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</si>
  <si>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</si>
  <si>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</si>
  <si>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</si>
  <si>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</si>
  <si>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</si>
  <si>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</si>
  <si>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</si>
  <si>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</si>
  <si>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</si>
  <si>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</si>
  <si>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</si>
  <si>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</si>
  <si>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</si>
  <si>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</si>
  <si>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</si>
  <si>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</si>
  <si>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</si>
  <si>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</si>
  <si>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</si>
  <si>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</si>
  <si>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</si>
  <si>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</si>
  <si>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</si>
  <si>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</si>
  <si>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</si>
  <si>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</si>
  <si>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</si>
  <si>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</si>
  <si>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</si>
  <si>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</si>
  <si>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</si>
  <si>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</si>
  <si>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</si>
  <si>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</si>
  <si>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</si>
  <si>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</si>
  <si>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</si>
  <si>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</si>
  <si>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</si>
  <si>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</si>
  <si>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</si>
  <si>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</si>
  <si>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</si>
  <si>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</si>
  <si>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</si>
  <si>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</si>
  <si>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</si>
  <si>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</si>
  <si>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</si>
  <si>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</si>
  <si>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</si>
  <si>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</si>
  <si>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</si>
  <si>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</si>
  <si>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</si>
  <si>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</si>
  <si>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</si>
  <si>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</si>
  <si>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</si>
  <si>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</si>
  <si>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</si>
  <si>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</si>
  <si>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</si>
  <si>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</si>
  <si>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</si>
  <si>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</si>
  <si>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</si>
  <si>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</si>
  <si>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</si>
  <si>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</si>
  <si>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</si>
  <si>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</si>
  <si>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</si>
  <si>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</si>
  <si>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</si>
  <si>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</si>
  <si>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</si>
  <si>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November 30,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</si>
</sst>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A1">
      <selection activeCell="I121" sqref="I121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5" t="s">
        <v>80</v>
      </c>
    </row>
    <row r="5" spans="6:10" ht="12.75">
      <c r="F5" s="144"/>
      <c r="H5" s="143"/>
      <c r="I5" s="143"/>
      <c r="J5" s="143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28038</v>
      </c>
      <c r="E10" s="87">
        <v>8355</v>
      </c>
      <c r="F10" s="87">
        <v>3917</v>
      </c>
      <c r="G10" s="87">
        <v>112</v>
      </c>
      <c r="H10" s="87">
        <f>SUM(E10:G10)</f>
        <v>12384</v>
      </c>
      <c r="I10" s="88">
        <f>SUM(D10:G10)</f>
        <v>40422</v>
      </c>
    </row>
    <row r="11" spans="1:9" s="67" customFormat="1" ht="12.75">
      <c r="A11" s="29" t="s">
        <v>28</v>
      </c>
      <c r="B11" s="66"/>
      <c r="C11" s="66"/>
      <c r="D11" s="89">
        <v>265322</v>
      </c>
      <c r="E11" s="89">
        <v>36130</v>
      </c>
      <c r="F11" s="89">
        <v>16419</v>
      </c>
      <c r="G11" s="90">
        <v>480</v>
      </c>
      <c r="H11" s="87">
        <f>SUM(E11:G11)</f>
        <v>53029</v>
      </c>
      <c r="I11" s="88">
        <f>SUM(D11:G11)</f>
        <v>318351</v>
      </c>
    </row>
    <row r="12" spans="1:9" ht="12.75">
      <c r="A12" s="29" t="s">
        <v>65</v>
      </c>
      <c r="B12" s="2"/>
      <c r="C12" s="2"/>
      <c r="D12" s="138">
        <v>21259</v>
      </c>
      <c r="E12" s="138">
        <v>8712</v>
      </c>
      <c r="F12" s="138">
        <v>3135</v>
      </c>
      <c r="G12" s="138">
        <v>66</v>
      </c>
      <c r="H12" s="87">
        <f>SUM(E12:G12)</f>
        <v>11913</v>
      </c>
      <c r="I12" s="88">
        <f>SUM(D12:G12)</f>
        <v>33172</v>
      </c>
    </row>
    <row r="13" spans="1:12" ht="15.75">
      <c r="A13" s="29" t="s">
        <v>29</v>
      </c>
      <c r="B13" s="2"/>
      <c r="C13" s="2"/>
      <c r="D13" s="138">
        <v>96005</v>
      </c>
      <c r="E13" s="138">
        <v>10749</v>
      </c>
      <c r="F13" s="138">
        <v>10071</v>
      </c>
      <c r="G13" s="138">
        <v>457</v>
      </c>
      <c r="H13" s="138">
        <f>SUM(E13:G13)</f>
        <v>21277</v>
      </c>
      <c r="I13" s="88">
        <f>SUM(D13:G13)</f>
        <v>117282</v>
      </c>
      <c r="L13" s="145"/>
    </row>
    <row r="14" spans="1:9" ht="12.75">
      <c r="A14" s="29" t="s">
        <v>75</v>
      </c>
      <c r="B14" s="2"/>
      <c r="C14" s="3"/>
      <c r="D14" s="138">
        <v>4598</v>
      </c>
      <c r="E14" s="138">
        <v>247</v>
      </c>
      <c r="F14" s="138">
        <v>265</v>
      </c>
      <c r="G14" s="138">
        <v>2</v>
      </c>
      <c r="H14" s="87">
        <f>SUM(E14:G14)</f>
        <v>514</v>
      </c>
      <c r="I14" s="88">
        <f>SUM(D14:G14)</f>
        <v>5112</v>
      </c>
    </row>
    <row r="15" spans="1:9" ht="13.5" thickBot="1">
      <c r="A15" s="30" t="s">
        <v>27</v>
      </c>
      <c r="B15" s="31"/>
      <c r="C15" s="32"/>
      <c r="D15" s="139">
        <f>SUM(D10:D14)</f>
        <v>415222</v>
      </c>
      <c r="E15" s="139">
        <f>SUM(E10:E14)</f>
        <v>64193</v>
      </c>
      <c r="F15" s="139">
        <f>SUM(F10:F14)</f>
        <v>33807</v>
      </c>
      <c r="G15" s="139">
        <f>SUM(G10:G14)</f>
        <v>1117</v>
      </c>
      <c r="H15" s="33">
        <f>SUM(H10:H14)</f>
        <v>99117</v>
      </c>
      <c r="I15" s="34">
        <f>SUM(I10:I14)</f>
        <v>514339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0"/>
      <c r="E18" s="140"/>
      <c r="F18" s="141" t="s">
        <v>30</v>
      </c>
      <c r="G18" s="140"/>
      <c r="H18" s="92"/>
      <c r="I18" s="86"/>
    </row>
    <row r="19" spans="1:9" ht="12.75">
      <c r="A19" s="27" t="s">
        <v>21</v>
      </c>
      <c r="B19" s="11"/>
      <c r="C19" s="12"/>
      <c r="D19" s="142" t="s">
        <v>22</v>
      </c>
      <c r="E19" s="142" t="s">
        <v>23</v>
      </c>
      <c r="F19" s="142" t="s">
        <v>24</v>
      </c>
      <c r="G19" s="142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244400</v>
      </c>
      <c r="E20" s="87">
        <v>29902</v>
      </c>
      <c r="F20" s="87">
        <v>6605</v>
      </c>
      <c r="G20" s="87">
        <v>121</v>
      </c>
      <c r="H20" s="87">
        <f>SUM(E20:G20)</f>
        <v>36628</v>
      </c>
      <c r="I20" s="88">
        <f>SUM(D20:G20)</f>
        <v>281028</v>
      </c>
    </row>
    <row r="21" spans="1:9" s="67" customFormat="1" ht="12.75">
      <c r="A21" s="29" t="s">
        <v>31</v>
      </c>
      <c r="B21" s="66"/>
      <c r="C21" s="66"/>
      <c r="D21" s="89">
        <v>1189756</v>
      </c>
      <c r="E21" s="89">
        <v>104675</v>
      </c>
      <c r="F21" s="89">
        <v>26388</v>
      </c>
      <c r="G21" s="89">
        <v>509</v>
      </c>
      <c r="H21" s="87">
        <f>SUM(E21:G21)</f>
        <v>131572</v>
      </c>
      <c r="I21" s="88">
        <f>SUM(D21:G21)</f>
        <v>1321328</v>
      </c>
    </row>
    <row r="22" spans="1:9" ht="12.75">
      <c r="A22" s="29" t="s">
        <v>65</v>
      </c>
      <c r="B22" s="2"/>
      <c r="C22" s="2"/>
      <c r="D22" s="138">
        <v>181174</v>
      </c>
      <c r="E22" s="138">
        <v>27087</v>
      </c>
      <c r="F22" s="138">
        <v>6084</v>
      </c>
      <c r="G22" s="138">
        <v>68</v>
      </c>
      <c r="H22" s="87">
        <f>SUM(E22:G22)</f>
        <v>33239</v>
      </c>
      <c r="I22" s="88">
        <f>SUM(D22:G22)</f>
        <v>214413</v>
      </c>
    </row>
    <row r="23" spans="1:9" ht="12.75">
      <c r="A23" s="29" t="s">
        <v>29</v>
      </c>
      <c r="B23" s="2"/>
      <c r="C23" s="2"/>
      <c r="D23" s="138">
        <v>537736</v>
      </c>
      <c r="E23" s="138">
        <v>32171</v>
      </c>
      <c r="F23" s="138">
        <v>18202</v>
      </c>
      <c r="G23" s="138">
        <v>534</v>
      </c>
      <c r="H23" s="87">
        <f>SUM(E23:G23)</f>
        <v>50907</v>
      </c>
      <c r="I23" s="88">
        <f>SUM(D23:G23)</f>
        <v>588643</v>
      </c>
    </row>
    <row r="24" spans="1:9" ht="12.75">
      <c r="A24" s="29" t="s">
        <v>75</v>
      </c>
      <c r="B24" s="2"/>
      <c r="C24" s="3"/>
      <c r="D24" s="151">
        <v>153373</v>
      </c>
      <c r="E24" s="151">
        <v>7581</v>
      </c>
      <c r="F24" s="151">
        <v>7640</v>
      </c>
      <c r="G24" s="151">
        <v>126</v>
      </c>
      <c r="H24" s="87">
        <f>SUM(E24:G24)</f>
        <v>15347</v>
      </c>
      <c r="I24" s="88">
        <f>SUM(D24:G24)</f>
        <v>168720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2306439</v>
      </c>
      <c r="E25" s="33">
        <f t="shared" si="0"/>
        <v>201416</v>
      </c>
      <c r="F25" s="33">
        <f t="shared" si="0"/>
        <v>64919</v>
      </c>
      <c r="G25" s="33">
        <f t="shared" si="0"/>
        <v>1358</v>
      </c>
      <c r="H25" s="33">
        <f t="shared" si="0"/>
        <v>267693</v>
      </c>
      <c r="I25" s="34">
        <f t="shared" si="0"/>
        <v>2574132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1" ref="D30:G31">D10/D20</f>
        <v>0.11472176759410802</v>
      </c>
      <c r="E30" s="93">
        <f t="shared" si="1"/>
        <v>0.27941274831114976</v>
      </c>
      <c r="F30" s="93">
        <f t="shared" si="1"/>
        <v>0.5930355791067373</v>
      </c>
      <c r="G30" s="93">
        <f t="shared" si="1"/>
        <v>0.9256198347107438</v>
      </c>
      <c r="H30" s="93">
        <f>H10/H20</f>
        <v>0.338101998471115</v>
      </c>
      <c r="I30" s="94">
        <f>I10/I20</f>
        <v>0.14383620137495196</v>
      </c>
    </row>
    <row r="31" spans="1:9" ht="12.75">
      <c r="A31" s="29" t="s">
        <v>31</v>
      </c>
      <c r="B31" s="2"/>
      <c r="C31" s="3"/>
      <c r="D31" s="93">
        <f t="shared" si="1"/>
        <v>0.22300538934033534</v>
      </c>
      <c r="E31" s="93">
        <f t="shared" si="1"/>
        <v>0.3451636016240745</v>
      </c>
      <c r="F31" s="93">
        <f t="shared" si="1"/>
        <v>0.6222146430195543</v>
      </c>
      <c r="G31" s="93">
        <f t="shared" si="1"/>
        <v>0.9430255402750491</v>
      </c>
      <c r="H31" s="93">
        <f aca="true" t="shared" si="2" ref="D31:I34">H11/H21</f>
        <v>0.4030416806007357</v>
      </c>
      <c r="I31" s="94">
        <f t="shared" si="2"/>
        <v>0.24093260719518544</v>
      </c>
    </row>
    <row r="32" spans="1:9" ht="12.75">
      <c r="A32" s="29" t="s">
        <v>65</v>
      </c>
      <c r="B32" s="2"/>
      <c r="C32" s="3"/>
      <c r="D32" s="93">
        <f>D12/D22</f>
        <v>0.11734023645776988</v>
      </c>
      <c r="E32" s="93">
        <f t="shared" si="2"/>
        <v>0.32163030235906526</v>
      </c>
      <c r="F32" s="93">
        <f>F12/F22</f>
        <v>0.5152859960552268</v>
      </c>
      <c r="G32" s="93">
        <f t="shared" si="2"/>
        <v>0.9705882352941176</v>
      </c>
      <c r="H32" s="93">
        <f t="shared" si="2"/>
        <v>0.3584042841240711</v>
      </c>
      <c r="I32" s="94">
        <f t="shared" si="2"/>
        <v>0.15471076847019538</v>
      </c>
    </row>
    <row r="33" spans="1:9" ht="12.75">
      <c r="A33" s="29" t="s">
        <v>29</v>
      </c>
      <c r="B33" s="2"/>
      <c r="C33" s="3"/>
      <c r="D33" s="93">
        <f t="shared" si="2"/>
        <v>0.1785355639198417</v>
      </c>
      <c r="E33" s="93">
        <f t="shared" si="2"/>
        <v>0.33412079201765565</v>
      </c>
      <c r="F33" s="93">
        <f t="shared" si="2"/>
        <v>0.5532908471596528</v>
      </c>
      <c r="G33" s="93">
        <f t="shared" si="2"/>
        <v>0.8558052434456929</v>
      </c>
      <c r="H33" s="93">
        <f t="shared" si="2"/>
        <v>0.4179582375704716</v>
      </c>
      <c r="I33" s="94">
        <f t="shared" si="2"/>
        <v>0.19924130585091473</v>
      </c>
    </row>
    <row r="34" spans="1:9" ht="12.75">
      <c r="A34" s="29" t="s">
        <v>75</v>
      </c>
      <c r="B34" s="2"/>
      <c r="C34" s="3"/>
      <c r="D34" s="93">
        <f t="shared" si="2"/>
        <v>0.029979201032776303</v>
      </c>
      <c r="E34" s="93">
        <f t="shared" si="2"/>
        <v>0.03258145363408521</v>
      </c>
      <c r="F34" s="93">
        <f t="shared" si="2"/>
        <v>0.03468586387434555</v>
      </c>
      <c r="G34" s="93">
        <f t="shared" si="2"/>
        <v>0.015873015873015872</v>
      </c>
      <c r="H34" s="93">
        <f t="shared" si="2"/>
        <v>0.03349188766534176</v>
      </c>
      <c r="I34" s="94">
        <f t="shared" si="2"/>
        <v>0.030298719772403983</v>
      </c>
    </row>
    <row r="35" spans="1:9" ht="13.5" thickBot="1">
      <c r="A35" s="30" t="s">
        <v>27</v>
      </c>
      <c r="B35" s="31"/>
      <c r="C35" s="32"/>
      <c r="D35" s="63">
        <f aca="true" t="shared" si="3" ref="D35:I35">D15/D25</f>
        <v>0.18002730616331064</v>
      </c>
      <c r="E35" s="63">
        <f t="shared" si="3"/>
        <v>0.3187085435119355</v>
      </c>
      <c r="F35" s="63">
        <f t="shared" si="3"/>
        <v>0.5207566351915464</v>
      </c>
      <c r="G35" s="63">
        <f t="shared" si="3"/>
        <v>0.8225331369661266</v>
      </c>
      <c r="H35" s="63">
        <f t="shared" si="3"/>
        <v>0.37026369759388555</v>
      </c>
      <c r="I35" s="64">
        <f t="shared" si="3"/>
        <v>0.19981065462066436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4"/>
    </row>
    <row r="40" spans="1:9" ht="12.75">
      <c r="A40" s="29" t="s">
        <v>13</v>
      </c>
      <c r="B40" s="6"/>
      <c r="C40" s="6"/>
      <c r="D40" s="87">
        <v>80.1</v>
      </c>
      <c r="E40" s="87">
        <v>24.3</v>
      </c>
      <c r="F40" s="87">
        <v>254.1</v>
      </c>
      <c r="G40" s="87">
        <v>230.4</v>
      </c>
      <c r="H40" s="87">
        <f>SUM(E40:G40)</f>
        <v>508.79999999999995</v>
      </c>
      <c r="I40" s="88">
        <f>SUM(D40:G40)</f>
        <v>588.9</v>
      </c>
    </row>
    <row r="41" spans="1:9" s="67" customFormat="1" ht="12.75">
      <c r="A41" s="37" t="s">
        <v>31</v>
      </c>
      <c r="B41" s="68"/>
      <c r="C41" s="68"/>
      <c r="D41" s="89">
        <v>783.2</v>
      </c>
      <c r="E41" s="89">
        <v>99.34</v>
      </c>
      <c r="F41" s="89">
        <v>1182.8</v>
      </c>
      <c r="G41" s="95">
        <v>1033.79</v>
      </c>
      <c r="H41" s="87">
        <f>SUM(E41:G41)</f>
        <v>2315.93</v>
      </c>
      <c r="I41" s="88">
        <f>SUM(D41:G41)</f>
        <v>3099.13</v>
      </c>
    </row>
    <row r="42" spans="1:9" ht="12.75">
      <c r="A42" s="37" t="s">
        <v>65</v>
      </c>
      <c r="B42" s="6"/>
      <c r="C42" s="6"/>
      <c r="D42" s="138">
        <v>64.8</v>
      </c>
      <c r="E42" s="138">
        <v>25.4</v>
      </c>
      <c r="F42" s="138">
        <v>150.9</v>
      </c>
      <c r="G42" s="138">
        <v>100.6</v>
      </c>
      <c r="H42" s="87">
        <f>SUM(E42:G42)</f>
        <v>276.9</v>
      </c>
      <c r="I42" s="88">
        <f>SUM(D42:G42)</f>
        <v>341.7</v>
      </c>
    </row>
    <row r="43" spans="1:9" ht="12.75">
      <c r="A43" s="37" t="s">
        <v>29</v>
      </c>
      <c r="B43" s="6"/>
      <c r="C43" s="6"/>
      <c r="D43" s="87">
        <v>281.3</v>
      </c>
      <c r="E43" s="87">
        <v>28.7</v>
      </c>
      <c r="F43" s="87">
        <v>634.4</v>
      </c>
      <c r="G43" s="87">
        <v>578.5</v>
      </c>
      <c r="H43" s="87">
        <f>SUM(E43:G43)</f>
        <v>1241.6</v>
      </c>
      <c r="I43" s="88">
        <f>SUM(D43:G43)</f>
        <v>1522.9</v>
      </c>
    </row>
    <row r="44" spans="1:9" ht="12.75">
      <c r="A44" s="29" t="s">
        <v>75</v>
      </c>
      <c r="B44" s="6"/>
      <c r="C44" s="7"/>
      <c r="D44" s="151">
        <v>13.3</v>
      </c>
      <c r="E44" s="151">
        <v>0.9</v>
      </c>
      <c r="F44" s="151">
        <v>6.6</v>
      </c>
      <c r="G44" s="151">
        <v>0.6</v>
      </c>
      <c r="H44" s="87">
        <f>SUM(E44:G44)</f>
        <v>8.1</v>
      </c>
      <c r="I44" s="88">
        <f>SUM(D44:G44)</f>
        <v>21.400000000000002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1222.7</v>
      </c>
      <c r="E45" s="33">
        <f t="shared" si="4"/>
        <v>178.64</v>
      </c>
      <c r="F45" s="33">
        <f t="shared" si="4"/>
        <v>2228.7999999999997</v>
      </c>
      <c r="G45" s="33">
        <f t="shared" si="4"/>
        <v>1943.8899999999999</v>
      </c>
      <c r="H45" s="33">
        <f t="shared" si="4"/>
        <v>4351.33</v>
      </c>
      <c r="I45" s="34">
        <f t="shared" si="4"/>
        <v>5574.03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720.9</v>
      </c>
      <c r="E50" s="87">
        <v>74.2</v>
      </c>
      <c r="F50" s="87">
        <v>345.1</v>
      </c>
      <c r="G50" s="146">
        <v>240.4</v>
      </c>
      <c r="H50" s="87">
        <f>SUM(E50:G50)</f>
        <v>659.7</v>
      </c>
      <c r="I50" s="98">
        <f>SUM(D50:G50)</f>
        <v>1380.6000000000001</v>
      </c>
    </row>
    <row r="51" spans="1:9" s="67" customFormat="1" ht="12.75">
      <c r="A51" s="37" t="s">
        <v>31</v>
      </c>
      <c r="B51" s="68"/>
      <c r="C51" s="68"/>
      <c r="D51" s="89">
        <v>3447.49</v>
      </c>
      <c r="E51" s="89">
        <v>298.85</v>
      </c>
      <c r="F51" s="89">
        <v>1593.79</v>
      </c>
      <c r="G51" s="89">
        <v>1070.55</v>
      </c>
      <c r="H51" s="87">
        <f>SUM(E51:G51)</f>
        <v>2963.1899999999996</v>
      </c>
      <c r="I51" s="98">
        <f>SUM(D51:G51)</f>
        <v>6410.679999999999</v>
      </c>
    </row>
    <row r="52" spans="1:9" ht="12.75">
      <c r="A52" s="37" t="s">
        <v>65</v>
      </c>
      <c r="B52" s="6"/>
      <c r="C52" s="6"/>
      <c r="D52" s="103">
        <v>509.5</v>
      </c>
      <c r="E52" s="103">
        <v>63.3</v>
      </c>
      <c r="F52" s="103">
        <v>207.8</v>
      </c>
      <c r="G52" s="103">
        <v>101.7</v>
      </c>
      <c r="H52" s="97">
        <f>SUM(E52:G52)</f>
        <v>372.8</v>
      </c>
      <c r="I52" s="98">
        <f>SUM(D52:G52)</f>
        <v>882.3</v>
      </c>
    </row>
    <row r="53" spans="1:9" ht="12.75">
      <c r="A53" s="37" t="s">
        <v>29</v>
      </c>
      <c r="B53" s="6"/>
      <c r="C53" s="6"/>
      <c r="D53" s="87">
        <v>1534.9</v>
      </c>
      <c r="E53" s="87">
        <v>75.2</v>
      </c>
      <c r="F53" s="87">
        <v>847.3</v>
      </c>
      <c r="G53" s="87">
        <v>624</v>
      </c>
      <c r="H53" s="87">
        <f>SUM(E53:G53)</f>
        <v>1546.5</v>
      </c>
      <c r="I53" s="98">
        <f>SUM(D53:G53)</f>
        <v>3081.4</v>
      </c>
    </row>
    <row r="54" spans="1:9" ht="12.75">
      <c r="A54" s="29" t="s">
        <v>75</v>
      </c>
      <c r="B54" s="6"/>
      <c r="C54" s="7"/>
      <c r="D54" s="151">
        <v>456.5</v>
      </c>
      <c r="E54" s="151">
        <v>21</v>
      </c>
      <c r="F54" s="151">
        <v>172.6</v>
      </c>
      <c r="G54" s="151">
        <v>39</v>
      </c>
      <c r="H54" s="87">
        <f>SUM(E54:G54)</f>
        <v>232.6</v>
      </c>
      <c r="I54" s="98">
        <f>SUM(D54:G54)</f>
        <v>689.1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6669.289999999999</v>
      </c>
      <c r="E55" s="33">
        <f t="shared" si="5"/>
        <v>532.55</v>
      </c>
      <c r="F55" s="33">
        <f t="shared" si="5"/>
        <v>3166.5899999999997</v>
      </c>
      <c r="G55" s="33">
        <f t="shared" si="5"/>
        <v>2075.65</v>
      </c>
      <c r="H55" s="33">
        <f t="shared" si="5"/>
        <v>5774.79</v>
      </c>
      <c r="I55" s="34">
        <f t="shared" si="5"/>
        <v>12444.08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0.1111111111111111</v>
      </c>
      <c r="E60" s="93">
        <f>E40/E50</f>
        <v>0.3274932614555256</v>
      </c>
      <c r="F60" s="93">
        <f>F40/F50</f>
        <v>0.7363083164300203</v>
      </c>
      <c r="G60" s="93">
        <f>G40/G50</f>
        <v>0.9584026622296173</v>
      </c>
      <c r="H60" s="93">
        <f>H40/H50</f>
        <v>0.7712596634834015</v>
      </c>
      <c r="I60" s="94">
        <f>I40/I50</f>
        <v>0.42655367231638414</v>
      </c>
    </row>
    <row r="61" spans="1:9" ht="12.75">
      <c r="A61" s="37" t="s">
        <v>31</v>
      </c>
      <c r="B61" s="2"/>
      <c r="C61" s="3"/>
      <c r="D61" s="93">
        <f>D41/D51</f>
        <v>0.2271797742705563</v>
      </c>
      <c r="E61" s="93">
        <f>E41/E51</f>
        <v>0.33240756232223523</v>
      </c>
      <c r="F61" s="93">
        <f>F41/F51</f>
        <v>0.7421303935901217</v>
      </c>
      <c r="G61" s="93">
        <f>G41/G51</f>
        <v>0.9656625099248051</v>
      </c>
      <c r="H61" s="93">
        <f>H41/H51</f>
        <v>0.7815664874678978</v>
      </c>
      <c r="I61" s="94">
        <f aca="true" t="shared" si="6" ref="H61:I64">I41/I51</f>
        <v>0.48343233479131703</v>
      </c>
    </row>
    <row r="62" spans="1:9" ht="12.75">
      <c r="A62" s="37" t="s">
        <v>65</v>
      </c>
      <c r="B62" s="2"/>
      <c r="C62" s="3"/>
      <c r="D62" s="93">
        <f>D42/D52</f>
        <v>0.12718351324828261</v>
      </c>
      <c r="E62" s="93">
        <f aca="true" t="shared" si="7" ref="D62:G64">E42/E52</f>
        <v>0.40126382306477093</v>
      </c>
      <c r="F62" s="93">
        <f t="shared" si="7"/>
        <v>0.7261790182868142</v>
      </c>
      <c r="G62" s="93">
        <f>G42/G52</f>
        <v>0.9891838741396263</v>
      </c>
      <c r="H62" s="93">
        <f>H42/H52</f>
        <v>0.7427575107296136</v>
      </c>
      <c r="I62" s="94">
        <f t="shared" si="6"/>
        <v>0.3872832369942197</v>
      </c>
    </row>
    <row r="63" spans="1:9" ht="12.75">
      <c r="A63" s="37" t="s">
        <v>29</v>
      </c>
      <c r="B63" s="2"/>
      <c r="C63" s="3"/>
      <c r="D63" s="93">
        <f t="shared" si="7"/>
        <v>0.1832692683562447</v>
      </c>
      <c r="E63" s="93">
        <f t="shared" si="7"/>
        <v>0.3816489361702127</v>
      </c>
      <c r="F63" s="93">
        <f t="shared" si="7"/>
        <v>0.7487312640151068</v>
      </c>
      <c r="G63" s="93">
        <f t="shared" si="7"/>
        <v>0.9270833333333334</v>
      </c>
      <c r="H63" s="93">
        <f t="shared" si="6"/>
        <v>0.8028451341739411</v>
      </c>
      <c r="I63" s="94">
        <f t="shared" si="6"/>
        <v>0.49422340494580386</v>
      </c>
    </row>
    <row r="64" spans="1:9" ht="12.75">
      <c r="A64" s="29" t="s">
        <v>75</v>
      </c>
      <c r="B64" s="2"/>
      <c r="C64" s="3"/>
      <c r="D64" s="93">
        <f t="shared" si="7"/>
        <v>0.029134720700985762</v>
      </c>
      <c r="E64" s="93">
        <f t="shared" si="7"/>
        <v>0.04285714285714286</v>
      </c>
      <c r="F64" s="93">
        <f t="shared" si="7"/>
        <v>0.038238702201622246</v>
      </c>
      <c r="G64" s="93">
        <f t="shared" si="7"/>
        <v>0.015384615384615384</v>
      </c>
      <c r="H64" s="93">
        <f t="shared" si="6"/>
        <v>0.034823731728288905</v>
      </c>
      <c r="I64" s="94">
        <f t="shared" si="6"/>
        <v>0.031054999274415906</v>
      </c>
    </row>
    <row r="65" spans="1:9" ht="13.5" thickBot="1">
      <c r="A65" s="38" t="s">
        <v>27</v>
      </c>
      <c r="B65" s="31"/>
      <c r="C65" s="32"/>
      <c r="D65" s="63">
        <f aca="true" t="shared" si="8" ref="D65:I65">D45/D55</f>
        <v>0.18333285852017234</v>
      </c>
      <c r="E65" s="63">
        <f t="shared" si="8"/>
        <v>0.3354426814383626</v>
      </c>
      <c r="F65" s="63">
        <f t="shared" si="8"/>
        <v>0.703848619492893</v>
      </c>
      <c r="G65" s="63">
        <f t="shared" si="8"/>
        <v>0.9365210897791052</v>
      </c>
      <c r="H65" s="63">
        <f t="shared" si="8"/>
        <v>0.7535044564391086</v>
      </c>
      <c r="I65" s="64">
        <f t="shared" si="8"/>
        <v>0.44792624283996885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41</v>
      </c>
      <c r="E70" s="100">
        <v>38</v>
      </c>
      <c r="F70" s="100">
        <v>36</v>
      </c>
      <c r="G70" s="100">
        <v>19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70</v>
      </c>
      <c r="E71" s="90">
        <v>75</v>
      </c>
      <c r="F71" s="90">
        <v>62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53</v>
      </c>
      <c r="E72" s="103">
        <v>50</v>
      </c>
      <c r="F72" s="103">
        <v>43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62</v>
      </c>
      <c r="E73" s="103">
        <v>56</v>
      </c>
      <c r="F73" s="103">
        <v>54</v>
      </c>
      <c r="G73" s="103">
        <v>26</v>
      </c>
      <c r="H73" s="101"/>
      <c r="I73" s="102"/>
    </row>
    <row r="74" spans="1:9" ht="12.75">
      <c r="A74" s="29" t="s">
        <v>75</v>
      </c>
      <c r="B74" s="2"/>
      <c r="C74" s="3"/>
      <c r="D74" s="152">
        <v>7</v>
      </c>
      <c r="E74" s="152">
        <v>6</v>
      </c>
      <c r="F74" s="152">
        <v>4</v>
      </c>
      <c r="G74" s="153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735</v>
      </c>
      <c r="E84" s="70">
        <v>46</v>
      </c>
      <c r="F84" s="70">
        <v>22</v>
      </c>
      <c r="G84" s="70">
        <v>5</v>
      </c>
      <c r="H84" s="69">
        <f>E84+F84+G84</f>
        <v>73</v>
      </c>
      <c r="I84" s="71">
        <f>D84+E84+F84+G84</f>
        <v>808</v>
      </c>
    </row>
    <row r="85" spans="1:9" ht="12.75">
      <c r="A85" s="29" t="s">
        <v>15</v>
      </c>
      <c r="B85" s="2"/>
      <c r="C85" s="2"/>
      <c r="D85" s="69">
        <v>509</v>
      </c>
      <c r="E85" s="70">
        <v>38</v>
      </c>
      <c r="F85" s="70">
        <v>18</v>
      </c>
      <c r="G85" s="70">
        <v>3</v>
      </c>
      <c r="H85" s="69">
        <f aca="true" t="shared" si="9" ref="H85:H91">E85+F85+G85</f>
        <v>59</v>
      </c>
      <c r="I85" s="71">
        <f aca="true" t="shared" si="10" ref="I85:I91">D85+E85+F85+G85</f>
        <v>568</v>
      </c>
    </row>
    <row r="86" spans="1:9" s="67" customFormat="1" ht="12.75">
      <c r="A86" s="29" t="s">
        <v>40</v>
      </c>
      <c r="B86" s="66"/>
      <c r="C86" s="66"/>
      <c r="D86" s="72">
        <v>11566</v>
      </c>
      <c r="E86" s="73">
        <v>557</v>
      </c>
      <c r="F86" s="72">
        <v>252</v>
      </c>
      <c r="G86" s="74">
        <v>10</v>
      </c>
      <c r="H86" s="69">
        <f t="shared" si="9"/>
        <v>819</v>
      </c>
      <c r="I86" s="71">
        <f t="shared" si="10"/>
        <v>12385</v>
      </c>
    </row>
    <row r="87" spans="1:9" s="67" customFormat="1" ht="12.75">
      <c r="A87" s="29" t="s">
        <v>41</v>
      </c>
      <c r="B87" s="66"/>
      <c r="C87" s="66"/>
      <c r="D87" s="72">
        <v>10906</v>
      </c>
      <c r="E87" s="73">
        <v>518</v>
      </c>
      <c r="F87" s="72">
        <v>284</v>
      </c>
      <c r="G87" s="74">
        <v>8</v>
      </c>
      <c r="H87" s="69">
        <f t="shared" si="9"/>
        <v>810</v>
      </c>
      <c r="I87" s="71">
        <f t="shared" si="10"/>
        <v>11716</v>
      </c>
    </row>
    <row r="88" spans="1:9" ht="12.75">
      <c r="A88" s="29" t="s">
        <v>66</v>
      </c>
      <c r="B88" s="2"/>
      <c r="C88" s="2"/>
      <c r="D88" s="137">
        <v>365</v>
      </c>
      <c r="E88" s="137">
        <v>24</v>
      </c>
      <c r="F88" s="137">
        <v>9</v>
      </c>
      <c r="G88" s="137">
        <v>0</v>
      </c>
      <c r="H88" s="69">
        <f t="shared" si="9"/>
        <v>33</v>
      </c>
      <c r="I88" s="71">
        <f t="shared" si="10"/>
        <v>398</v>
      </c>
    </row>
    <row r="89" spans="1:9" ht="12.75">
      <c r="A89" s="29" t="s">
        <v>67</v>
      </c>
      <c r="B89" s="2"/>
      <c r="C89" s="2"/>
      <c r="D89" s="137">
        <v>765</v>
      </c>
      <c r="E89" s="137">
        <v>146</v>
      </c>
      <c r="F89" s="137">
        <v>68</v>
      </c>
      <c r="G89" s="137">
        <v>4</v>
      </c>
      <c r="H89" s="69">
        <f t="shared" si="9"/>
        <v>218</v>
      </c>
      <c r="I89" s="71">
        <f t="shared" si="10"/>
        <v>983</v>
      </c>
    </row>
    <row r="90" spans="1:9" ht="12.75">
      <c r="A90" s="29" t="s">
        <v>42</v>
      </c>
      <c r="B90" s="2"/>
      <c r="C90" s="2"/>
      <c r="D90" s="69">
        <v>1401</v>
      </c>
      <c r="E90" s="69">
        <v>28</v>
      </c>
      <c r="F90" s="69">
        <v>50</v>
      </c>
      <c r="G90" s="69">
        <v>0</v>
      </c>
      <c r="H90" s="69">
        <f t="shared" si="9"/>
        <v>78</v>
      </c>
      <c r="I90" s="71">
        <f t="shared" si="10"/>
        <v>1479</v>
      </c>
    </row>
    <row r="91" spans="1:9" ht="12.75">
      <c r="A91" s="29" t="s">
        <v>43</v>
      </c>
      <c r="B91" s="2"/>
      <c r="C91" s="2"/>
      <c r="D91" s="69">
        <v>3631</v>
      </c>
      <c r="E91" s="69">
        <v>168</v>
      </c>
      <c r="F91" s="69">
        <v>143</v>
      </c>
      <c r="G91" s="69">
        <v>3</v>
      </c>
      <c r="H91" s="69">
        <f t="shared" si="9"/>
        <v>314</v>
      </c>
      <c r="I91" s="71">
        <f t="shared" si="10"/>
        <v>3945</v>
      </c>
    </row>
    <row r="92" spans="1:9" ht="12.75">
      <c r="A92" s="29" t="s">
        <v>76</v>
      </c>
      <c r="B92" s="2"/>
      <c r="C92" s="2"/>
      <c r="D92" s="146" t="s">
        <v>78</v>
      </c>
      <c r="E92" s="146" t="s">
        <v>78</v>
      </c>
      <c r="F92" s="146" t="s">
        <v>78</v>
      </c>
      <c r="G92" s="146" t="s">
        <v>78</v>
      </c>
      <c r="H92" s="146" t="s">
        <v>78</v>
      </c>
      <c r="I92" s="146" t="s">
        <v>78</v>
      </c>
    </row>
    <row r="93" spans="1:9" ht="12.75">
      <c r="A93" s="29" t="s">
        <v>77</v>
      </c>
      <c r="B93" s="2"/>
      <c r="C93" s="3"/>
      <c r="D93" s="146" t="s">
        <v>78</v>
      </c>
      <c r="E93" s="146" t="s">
        <v>78</v>
      </c>
      <c r="F93" s="146" t="s">
        <v>78</v>
      </c>
      <c r="G93" s="146" t="s">
        <v>78</v>
      </c>
      <c r="H93" s="146" t="s">
        <v>78</v>
      </c>
      <c r="I93" s="146" t="s">
        <v>78</v>
      </c>
    </row>
    <row r="94" spans="1:9" ht="12.75">
      <c r="A94" s="50" t="s">
        <v>44</v>
      </c>
      <c r="B94" s="14"/>
      <c r="C94" s="15"/>
      <c r="D94" s="21">
        <f aca="true" t="shared" si="11" ref="D94:G95">D84+D86+D88+D90</f>
        <v>14067</v>
      </c>
      <c r="E94" s="21">
        <f t="shared" si="11"/>
        <v>655</v>
      </c>
      <c r="F94" s="21">
        <f t="shared" si="11"/>
        <v>333</v>
      </c>
      <c r="G94" s="61">
        <f t="shared" si="11"/>
        <v>15</v>
      </c>
      <c r="H94" s="21">
        <f>+SUM(E94:G94)</f>
        <v>1003</v>
      </c>
      <c r="I94" s="62">
        <f>+SUM(D94:G94)</f>
        <v>15070</v>
      </c>
    </row>
    <row r="95" spans="1:9" ht="13.5" thickBot="1">
      <c r="A95" s="30" t="s">
        <v>45</v>
      </c>
      <c r="B95" s="51"/>
      <c r="C95" s="52"/>
      <c r="D95" s="53">
        <f t="shared" si="11"/>
        <v>15811</v>
      </c>
      <c r="E95" s="53">
        <f t="shared" si="11"/>
        <v>870</v>
      </c>
      <c r="F95" s="53">
        <f t="shared" si="11"/>
        <v>513</v>
      </c>
      <c r="G95" s="59">
        <f t="shared" si="11"/>
        <v>18</v>
      </c>
      <c r="H95" s="53">
        <f>+SUM(E95:G95)</f>
        <v>1401</v>
      </c>
      <c r="I95" s="60">
        <f>+SUM(D95:G95)</f>
        <v>17212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6" t="s">
        <v>48</v>
      </c>
      <c r="B100" s="157"/>
      <c r="C100" s="157"/>
      <c r="D100" s="157"/>
      <c r="E100" s="157"/>
      <c r="F100" s="157"/>
      <c r="G100" s="157"/>
      <c r="H100" s="157"/>
      <c r="I100" s="158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15083</v>
      </c>
      <c r="H103" s="118">
        <v>10070</v>
      </c>
      <c r="I103" s="91">
        <f>SUM(G103:H103)</f>
        <v>25153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58004</v>
      </c>
      <c r="H104" s="118">
        <v>53177</v>
      </c>
      <c r="I104" s="91">
        <f>SUM(G104:H104)</f>
        <v>111181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0.2600337907730501</v>
      </c>
      <c r="H105" s="120">
        <f>H103/H104</f>
        <v>0.189367583729808</v>
      </c>
      <c r="I105" s="121">
        <f>I103/I104</f>
        <v>0.2262346983747223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56.96</v>
      </c>
      <c r="H107" s="147">
        <v>44.9046</v>
      </c>
      <c r="I107" s="122">
        <f>SUM(G107:H107)</f>
        <v>101.8646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208.85</v>
      </c>
      <c r="H108" s="147">
        <v>240.5161</v>
      </c>
      <c r="I108" s="122">
        <f>SUM(G108:H108)</f>
        <v>449.36609999999996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0.27273162556858993</v>
      </c>
      <c r="H109" s="126">
        <f>H107/H108</f>
        <v>0.18670101502560538</v>
      </c>
      <c r="I109" s="127">
        <f>I107/I108</f>
        <v>0.22668510152412477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9" t="s">
        <v>54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ht="12.75">
      <c r="A114" s="159" t="s">
        <v>55</v>
      </c>
      <c r="B114" s="160"/>
      <c r="C114" s="160"/>
      <c r="D114" s="160"/>
      <c r="E114" s="160"/>
      <c r="F114" s="160"/>
      <c r="G114" s="160"/>
      <c r="H114" s="160"/>
      <c r="I114" s="161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8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9</v>
      </c>
      <c r="F119" s="132">
        <v>29</v>
      </c>
      <c r="G119" s="132">
        <v>2</v>
      </c>
      <c r="H119" s="132">
        <v>77</v>
      </c>
      <c r="I119" s="149">
        <v>126</v>
      </c>
      <c r="J119" s="130">
        <f>SUM(E119:I119)</f>
        <v>243</v>
      </c>
    </row>
    <row r="120" spans="1:10" ht="13.5" thickBot="1">
      <c r="A120" s="56" t="s">
        <v>59</v>
      </c>
      <c r="B120" s="54"/>
      <c r="C120" s="54"/>
      <c r="D120" s="133"/>
      <c r="E120" s="134">
        <v>10.1</v>
      </c>
      <c r="F120" s="134">
        <v>36.76</v>
      </c>
      <c r="G120" s="134">
        <v>1.2</v>
      </c>
      <c r="H120" s="135">
        <v>45.5</v>
      </c>
      <c r="I120" s="150">
        <v>39</v>
      </c>
      <c r="J120" s="136">
        <f>SUM(E120:I120)</f>
        <v>132.56</v>
      </c>
    </row>
    <row r="122" ht="12.75">
      <c r="A122" s="4" t="s">
        <v>60</v>
      </c>
    </row>
    <row r="123" ht="13.5" customHeight="1">
      <c r="A123" s="4"/>
    </row>
    <row r="124" ht="1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2021-01-22T14:36:07Z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