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9"/>
            <color indexed="8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<sst xmlns="http://schemas.openxmlformats.org/spreadsheetml/2006/main" count="179" uniqueCount="82">
  <si>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</si>
  <si>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</si>
  <si>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</si>
  <si>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</si>
  <si>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</si>
  <si>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</si>
  <si>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</si>
  <si>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</si>
  <si>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</si>
  <si>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</si>
  <si>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</si>
  <si>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</si>
  <si>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</si>
  <si>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</si>
  <si>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</si>
  <si>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</si>
  <si>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</si>
  <si>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</si>
  <si>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</si>
  <si>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</si>
  <si>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</si>
  <si>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</si>
  <si>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</si>
  <si>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</si>
  <si>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</si>
  <si>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</si>
  <si>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</si>
  <si>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</si>
  <si>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</si>
  <si>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</si>
  <si>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</si>
  <si>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</si>
  <si>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</si>
  <si>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</si>
  <si>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</si>
  <si>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</si>
  <si>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</si>
  <si>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</si>
  <si>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</si>
  <si>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</si>
  <si>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</si>
  <si>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</si>
  <si>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</si>
  <si>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</si>
  <si>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</si>
  <si>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</si>
  <si>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</si>
  <si>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</si>
  <si>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</si>
  <si>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</si>
  <si>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</si>
  <si>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</si>
  <si>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</si>
  <si>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</si>
  <si>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</si>
  <si>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</si>
  <si>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</si>
  <si>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</si>
  <si>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</si>
  <si>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</si>
  <si>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</si>
  <si>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</si>
  <si>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</si>
  <si>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</si>
  <si>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</si>
  <si>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</si>
  <si>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</si>
  <si>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</si>
  <si>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</si>
  <si>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</si>
  <si>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</si>
  <si>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</si>
  <si>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</si>
  <si>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</si>
  <si>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</si>
  <si>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</si>
  <si>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</si>
  <si>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</si>
  <si>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N/A</t>
  </si>
  <si>
    <t>SMECO</t>
  </si>
  <si>
    <t xml:space="preserve"> </t>
  </si>
  <si>
    <t>Month Ending October 31, 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</si>
</sst>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9"/>
      <color indexed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33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165" fontId="3" fillId="33" borderId="17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5" fontId="7" fillId="0" borderId="10" xfId="0" applyNumberFormat="1" applyFont="1" applyBorder="1" applyAlignment="1">
      <alignment/>
    </xf>
    <xf numFmtId="3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 wrapText="1"/>
    </xf>
    <xf numFmtId="38" fontId="0" fillId="34" borderId="13" xfId="0" applyNumberFormat="1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/>
    </xf>
    <xf numFmtId="3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 vertical="top" wrapText="1"/>
    </xf>
    <xf numFmtId="0" fontId="0" fillId="34" borderId="13" xfId="0" applyFont="1" applyFill="1" applyBorder="1" applyAlignment="1">
      <alignment horizontal="right" vertical="top" wrapText="1"/>
    </xf>
    <xf numFmtId="3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167" fontId="0" fillId="34" borderId="13" xfId="42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34" borderId="13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5" borderId="13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right"/>
    </xf>
    <xf numFmtId="3" fontId="0" fillId="34" borderId="11" xfId="0" applyNumberFormat="1" applyFont="1" applyFill="1" applyBorder="1" applyAlignment="1">
      <alignment/>
    </xf>
    <xf numFmtId="10" fontId="0" fillId="0" borderId="13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9" xfId="0" applyFont="1" applyBorder="1" applyAlignment="1">
      <alignment/>
    </xf>
    <xf numFmtId="10" fontId="0" fillId="0" borderId="40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" fontId="0" fillId="34" borderId="1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" fontId="0" fillId="34" borderId="21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3" fontId="0" fillId="35" borderId="13" xfId="0" applyNumberFormat="1" applyFont="1" applyFill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3" fontId="0" fillId="34" borderId="13" xfId="0" applyNumberFormat="1" applyFont="1" applyFill="1" applyBorder="1" applyAlignment="1">
      <alignment horizontal="right"/>
    </xf>
    <xf numFmtId="167" fontId="0" fillId="34" borderId="11" xfId="42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" fontId="0" fillId="34" borderId="14" xfId="0" applyNumberFormat="1" applyFont="1" applyFill="1" applyBorder="1" applyAlignment="1">
      <alignment/>
    </xf>
    <xf numFmtId="3" fontId="0" fillId="34" borderId="29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33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6" xfId="0" applyNumberForma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5"/>
  <sheetViews>
    <sheetView tabSelected="1" zoomScale="125" zoomScaleNormal="125" zoomScalePageLayoutView="0" workbookViewId="0" topLeftCell="A1">
      <selection activeCell="J129" sqref="J129"/>
    </sheetView>
  </sheetViews>
  <sheetFormatPr defaultColWidth="8.8515625" defaultRowHeight="12.75"/>
  <cols>
    <col min="1" max="1" width="8.8515625" style="76" customWidth="1"/>
    <col min="2" max="2" width="8.8515625" style="0" customWidth="1"/>
    <col min="3" max="3" width="15.28125" style="0" customWidth="1"/>
    <col min="4" max="4" width="11.8515625" style="76" customWidth="1"/>
    <col min="5" max="5" width="11.421875" style="76" customWidth="1"/>
    <col min="6" max="7" width="12.421875" style="76" customWidth="1"/>
    <col min="8" max="9" width="13.28125" style="76" customWidth="1"/>
  </cols>
  <sheetData>
    <row r="1" ht="12.75"/>
    <row r="2" ht="12.75">
      <c r="F2" s="5" t="s">
        <v>17</v>
      </c>
    </row>
    <row r="3" spans="6:8" ht="12.75">
      <c r="F3" s="5" t="s">
        <v>18</v>
      </c>
      <c r="H3" s="84"/>
    </row>
    <row r="4" spans="4:8" ht="12.75">
      <c r="D4" s="84"/>
      <c r="E4" s="84"/>
      <c r="F4" s="22" t="s">
        <v>81</v>
      </c>
      <c r="G4" s="84"/>
      <c r="H4" s="156" t="s">
        <v>80</v>
      </c>
    </row>
    <row r="5" spans="6:10" ht="12.75">
      <c r="F5" s="145"/>
      <c r="H5" s="144"/>
      <c r="I5" s="144"/>
      <c r="J5" s="144"/>
    </row>
    <row r="6" spans="5:6" ht="12.75">
      <c r="E6" s="85"/>
      <c r="F6" s="85" t="s">
        <v>19</v>
      </c>
    </row>
    <row r="7" ht="13.5" thickBot="1"/>
    <row r="8" spans="1:9" ht="12.75">
      <c r="A8" s="77"/>
      <c r="B8" s="24"/>
      <c r="C8" s="24"/>
      <c r="D8" s="25"/>
      <c r="E8" s="25"/>
      <c r="F8" s="26" t="s">
        <v>20</v>
      </c>
      <c r="G8" s="25"/>
      <c r="H8" s="25"/>
      <c r="I8" s="86"/>
    </row>
    <row r="9" spans="1:9" ht="12.75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9" ht="12.75">
      <c r="A10" s="29" t="s">
        <v>13</v>
      </c>
      <c r="B10" s="2"/>
      <c r="C10" s="23"/>
      <c r="D10" s="87">
        <v>28221</v>
      </c>
      <c r="E10" s="87">
        <v>8378</v>
      </c>
      <c r="F10" s="87">
        <v>3935</v>
      </c>
      <c r="G10" s="87">
        <v>114</v>
      </c>
      <c r="H10" s="87">
        <f>SUM(E10:G10)</f>
        <v>12427</v>
      </c>
      <c r="I10" s="88">
        <f>SUM(D10:G10)</f>
        <v>40648</v>
      </c>
    </row>
    <row r="11" spans="1:9" s="67" customFormat="1" ht="12.75">
      <c r="A11" s="29" t="s">
        <v>28</v>
      </c>
      <c r="B11" s="66"/>
      <c r="C11" s="66"/>
      <c r="D11" s="89">
        <v>264524</v>
      </c>
      <c r="E11" s="89">
        <v>36079</v>
      </c>
      <c r="F11" s="89">
        <v>16449</v>
      </c>
      <c r="G11" s="90">
        <v>477</v>
      </c>
      <c r="H11" s="87">
        <f>SUM(E11:G11)</f>
        <v>53005</v>
      </c>
      <c r="I11" s="88">
        <f>SUM(D11:G11)</f>
        <v>317529</v>
      </c>
    </row>
    <row r="12" spans="1:9" ht="12.75">
      <c r="A12" s="29" t="s">
        <v>65</v>
      </c>
      <c r="B12" s="2"/>
      <c r="C12" s="2"/>
      <c r="D12" s="139">
        <v>21238</v>
      </c>
      <c r="E12" s="139">
        <v>8710</v>
      </c>
      <c r="F12" s="139">
        <v>3136</v>
      </c>
      <c r="G12" s="139">
        <v>66</v>
      </c>
      <c r="H12" s="87">
        <f>SUM(E12:G12)</f>
        <v>11912</v>
      </c>
      <c r="I12" s="88">
        <f>SUM(D12:G12)</f>
        <v>33150</v>
      </c>
    </row>
    <row r="13" spans="1:12" ht="15.75">
      <c r="A13" s="29" t="s">
        <v>29</v>
      </c>
      <c r="B13" s="2"/>
      <c r="C13" s="2"/>
      <c r="D13" s="139">
        <v>95249</v>
      </c>
      <c r="E13" s="139">
        <v>10768</v>
      </c>
      <c r="F13" s="139">
        <v>10079</v>
      </c>
      <c r="G13" s="139">
        <v>456</v>
      </c>
      <c r="H13" s="139">
        <f>SUM(E13:G13)</f>
        <v>21303</v>
      </c>
      <c r="I13" s="88">
        <f>SUM(D13:G13)</f>
        <v>116552</v>
      </c>
      <c r="L13" s="146"/>
    </row>
    <row r="14" spans="1:9" ht="12.75">
      <c r="A14" s="29" t="s">
        <v>75</v>
      </c>
      <c r="B14" s="2"/>
      <c r="C14" s="3"/>
      <c r="D14" s="139">
        <v>4488</v>
      </c>
      <c r="E14" s="139">
        <v>249</v>
      </c>
      <c r="F14" s="139">
        <v>266</v>
      </c>
      <c r="G14" s="139">
        <v>2</v>
      </c>
      <c r="H14" s="87">
        <f>SUM(E14:G14)</f>
        <v>517</v>
      </c>
      <c r="I14" s="88">
        <f>SUM(D14:G14)</f>
        <v>5005</v>
      </c>
    </row>
    <row r="15" spans="1:9" ht="13.5" thickBot="1">
      <c r="A15" s="30" t="s">
        <v>27</v>
      </c>
      <c r="B15" s="31"/>
      <c r="C15" s="32"/>
      <c r="D15" s="140">
        <f>SUM(D10:D14)</f>
        <v>413720</v>
      </c>
      <c r="E15" s="140">
        <f>SUM(E10:E14)</f>
        <v>64184</v>
      </c>
      <c r="F15" s="140">
        <f>SUM(F10:F14)</f>
        <v>33865</v>
      </c>
      <c r="G15" s="140">
        <f>SUM(G10:G14)</f>
        <v>1115</v>
      </c>
      <c r="H15" s="33">
        <f>SUM(H10:H14)</f>
        <v>99164</v>
      </c>
      <c r="I15" s="34">
        <f>SUM(I10:I14)</f>
        <v>512884</v>
      </c>
    </row>
    <row r="16" spans="4:7" ht="12.75">
      <c r="D16" s="96"/>
      <c r="E16" s="96"/>
      <c r="F16" s="96"/>
      <c r="G16" s="96"/>
    </row>
    <row r="17" spans="4:7" ht="13.5" thickBot="1">
      <c r="D17" s="96"/>
      <c r="E17" s="96"/>
      <c r="F17" s="96"/>
      <c r="G17" s="96"/>
    </row>
    <row r="18" spans="1:9" ht="12.75">
      <c r="A18" s="77"/>
      <c r="B18" s="24"/>
      <c r="C18" s="24"/>
      <c r="D18" s="141"/>
      <c r="E18" s="141"/>
      <c r="F18" s="142" t="s">
        <v>30</v>
      </c>
      <c r="G18" s="141"/>
      <c r="H18" s="92"/>
      <c r="I18" s="86"/>
    </row>
    <row r="19" spans="1:9" ht="12.75">
      <c r="A19" s="27" t="s">
        <v>21</v>
      </c>
      <c r="B19" s="11"/>
      <c r="C19" s="12"/>
      <c r="D19" s="143" t="s">
        <v>22</v>
      </c>
      <c r="E19" s="143" t="s">
        <v>23</v>
      </c>
      <c r="F19" s="143" t="s">
        <v>24</v>
      </c>
      <c r="G19" s="143" t="s">
        <v>25</v>
      </c>
      <c r="H19" s="13" t="s">
        <v>26</v>
      </c>
      <c r="I19" s="28" t="s">
        <v>27</v>
      </c>
    </row>
    <row r="20" spans="1:9" ht="12.75">
      <c r="A20" s="29" t="s">
        <v>13</v>
      </c>
      <c r="B20" s="2"/>
      <c r="C20" s="2"/>
      <c r="D20" s="87">
        <v>244056</v>
      </c>
      <c r="E20" s="87">
        <v>29879</v>
      </c>
      <c r="F20" s="87">
        <v>6609</v>
      </c>
      <c r="G20" s="87">
        <v>123</v>
      </c>
      <c r="H20" s="87">
        <f>SUM(E20:G20)</f>
        <v>36611</v>
      </c>
      <c r="I20" s="88">
        <f>SUM(D20:G20)</f>
        <v>280667</v>
      </c>
    </row>
    <row r="21" spans="1:9" s="67" customFormat="1" ht="12.75">
      <c r="A21" s="29" t="s">
        <v>31</v>
      </c>
      <c r="B21" s="66"/>
      <c r="C21" s="66"/>
      <c r="D21" s="89">
        <v>1188538</v>
      </c>
      <c r="E21" s="89">
        <v>104544</v>
      </c>
      <c r="F21" s="89">
        <v>26415</v>
      </c>
      <c r="G21" s="89">
        <v>508</v>
      </c>
      <c r="H21" s="87">
        <f>SUM(E21:G21)</f>
        <v>131467</v>
      </c>
      <c r="I21" s="88">
        <f>SUM(D21:G21)</f>
        <v>1320005</v>
      </c>
    </row>
    <row r="22" spans="1:9" ht="12.75">
      <c r="A22" s="29" t="s">
        <v>65</v>
      </c>
      <c r="B22" s="2"/>
      <c r="C22" s="2"/>
      <c r="D22" s="139">
        <v>181209</v>
      </c>
      <c r="E22" s="139">
        <v>27056</v>
      </c>
      <c r="F22" s="139">
        <v>6085</v>
      </c>
      <c r="G22" s="139">
        <v>68</v>
      </c>
      <c r="H22" s="87">
        <f>SUM(E22:G22)</f>
        <v>33209</v>
      </c>
      <c r="I22" s="88">
        <f>SUM(D22:G22)</f>
        <v>214418</v>
      </c>
    </row>
    <row r="23" spans="1:9" ht="12.75">
      <c r="A23" s="29" t="s">
        <v>29</v>
      </c>
      <c r="B23" s="2"/>
      <c r="C23" s="2"/>
      <c r="D23" s="100">
        <v>537053</v>
      </c>
      <c r="E23" s="100">
        <v>32163</v>
      </c>
      <c r="F23" s="100">
        <v>18211</v>
      </c>
      <c r="G23" s="100">
        <v>531</v>
      </c>
      <c r="H23" s="87">
        <f>SUM(E23:G23)</f>
        <v>50905</v>
      </c>
      <c r="I23" s="88">
        <f>SUM(D23:G23)</f>
        <v>587958</v>
      </c>
    </row>
    <row r="24" spans="1:9" ht="12.75">
      <c r="A24" s="29" t="s">
        <v>75</v>
      </c>
      <c r="B24" s="2"/>
      <c r="C24" s="3"/>
      <c r="D24" s="152">
        <v>153008</v>
      </c>
      <c r="E24" s="152">
        <v>7591</v>
      </c>
      <c r="F24" s="152">
        <v>7636</v>
      </c>
      <c r="G24" s="152">
        <v>128</v>
      </c>
      <c r="H24" s="87">
        <f>SUM(E24:G24)</f>
        <v>15355</v>
      </c>
      <c r="I24" s="88">
        <f>SUM(D24:G24)</f>
        <v>168363</v>
      </c>
    </row>
    <row r="25" spans="1:9" ht="13.5" thickBot="1">
      <c r="A25" s="30" t="s">
        <v>27</v>
      </c>
      <c r="B25" s="31"/>
      <c r="C25" s="32"/>
      <c r="D25" s="33">
        <f aca="true" t="shared" si="0" ref="D25:I25">SUM(D20:D24)</f>
        <v>2303864</v>
      </c>
      <c r="E25" s="33">
        <f t="shared" si="0"/>
        <v>201233</v>
      </c>
      <c r="F25" s="33">
        <f t="shared" si="0"/>
        <v>64956</v>
      </c>
      <c r="G25" s="33">
        <f t="shared" si="0"/>
        <v>1358</v>
      </c>
      <c r="H25" s="33">
        <f t="shared" si="0"/>
        <v>267547</v>
      </c>
      <c r="I25" s="34">
        <f t="shared" si="0"/>
        <v>2571411</v>
      </c>
    </row>
    <row r="27" ht="13.5" thickBot="1"/>
    <row r="28" spans="1:9" ht="12.75">
      <c r="A28" s="77"/>
      <c r="B28" s="24"/>
      <c r="C28" s="24"/>
      <c r="D28" s="92"/>
      <c r="E28" s="92"/>
      <c r="F28" s="26" t="s">
        <v>32</v>
      </c>
      <c r="G28" s="92"/>
      <c r="H28" s="92"/>
      <c r="I28" s="86"/>
    </row>
    <row r="29" spans="1:9" ht="12.75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ht="12.75">
      <c r="A30" s="29" t="s">
        <v>13</v>
      </c>
      <c r="B30" s="2"/>
      <c r="C30" s="3"/>
      <c r="D30" s="93">
        <f aca="true" t="shared" si="1" ref="D30:G31">D10/D20</f>
        <v>0.11563329727603501</v>
      </c>
      <c r="E30" s="93">
        <f t="shared" si="1"/>
        <v>0.2803976036681281</v>
      </c>
      <c r="F30" s="93">
        <f t="shared" si="1"/>
        <v>0.5954002118323498</v>
      </c>
      <c r="G30" s="93">
        <f t="shared" si="1"/>
        <v>0.926829268292683</v>
      </c>
      <c r="H30" s="93">
        <f>H10/H20</f>
        <v>0.3394335035918167</v>
      </c>
      <c r="I30" s="94">
        <f>I10/I20</f>
        <v>0.14482643132252812</v>
      </c>
    </row>
    <row r="31" spans="1:9" ht="12.75">
      <c r="A31" s="29" t="s">
        <v>31</v>
      </c>
      <c r="B31" s="2"/>
      <c r="C31" s="3"/>
      <c r="D31" s="93">
        <f t="shared" si="1"/>
        <v>0.22256250957058168</v>
      </c>
      <c r="E31" s="93">
        <f t="shared" si="1"/>
        <v>0.3451082797673707</v>
      </c>
      <c r="F31" s="93">
        <f t="shared" si="1"/>
        <v>0.6227143668370244</v>
      </c>
      <c r="G31" s="93">
        <f t="shared" si="1"/>
        <v>0.9389763779527559</v>
      </c>
      <c r="H31" s="93">
        <f aca="true" t="shared" si="2" ref="D31:I34">H11/H21</f>
        <v>0.4031810264172758</v>
      </c>
      <c r="I31" s="94">
        <f t="shared" si="2"/>
        <v>0.24055136154787293</v>
      </c>
    </row>
    <row r="32" spans="1:9" ht="12.75">
      <c r="A32" s="29" t="s">
        <v>65</v>
      </c>
      <c r="B32" s="2"/>
      <c r="C32" s="3"/>
      <c r="D32" s="93">
        <f>D12/D22</f>
        <v>0.11720168424305637</v>
      </c>
      <c r="E32" s="93">
        <f t="shared" si="2"/>
        <v>0.32192489651094025</v>
      </c>
      <c r="F32" s="93">
        <f>F12/F22</f>
        <v>0.5153656532456861</v>
      </c>
      <c r="G32" s="93">
        <f t="shared" si="2"/>
        <v>0.9705882352941176</v>
      </c>
      <c r="H32" s="93">
        <f t="shared" si="2"/>
        <v>0.3586979433286157</v>
      </c>
      <c r="I32" s="94">
        <f t="shared" si="2"/>
        <v>0.1546045574531989</v>
      </c>
    </row>
    <row r="33" spans="1:9" ht="12.75">
      <c r="A33" s="29" t="s">
        <v>29</v>
      </c>
      <c r="B33" s="2"/>
      <c r="C33" s="3"/>
      <c r="D33" s="93">
        <f t="shared" si="2"/>
        <v>0.17735493517399586</v>
      </c>
      <c r="E33" s="93">
        <f t="shared" si="2"/>
        <v>0.33479463980350094</v>
      </c>
      <c r="F33" s="93">
        <f t="shared" si="2"/>
        <v>0.5534567019933008</v>
      </c>
      <c r="G33" s="93">
        <f t="shared" si="2"/>
        <v>0.8587570621468926</v>
      </c>
      <c r="H33" s="93">
        <f t="shared" si="2"/>
        <v>0.41848541400648265</v>
      </c>
      <c r="I33" s="94">
        <f t="shared" si="2"/>
        <v>0.19823184649243653</v>
      </c>
    </row>
    <row r="34" spans="1:9" ht="12.75">
      <c r="A34" s="29" t="s">
        <v>75</v>
      </c>
      <c r="B34" s="2"/>
      <c r="C34" s="3"/>
      <c r="D34" s="93">
        <f t="shared" si="2"/>
        <v>0.029331799644463034</v>
      </c>
      <c r="E34" s="93">
        <f t="shared" si="2"/>
        <v>0.032802002371229086</v>
      </c>
      <c r="F34" s="93">
        <f t="shared" si="2"/>
        <v>0.03483499214248297</v>
      </c>
      <c r="G34" s="93">
        <f t="shared" si="2"/>
        <v>0.015625</v>
      </c>
      <c r="H34" s="93">
        <f t="shared" si="2"/>
        <v>0.03366981439270596</v>
      </c>
      <c r="I34" s="94">
        <f t="shared" si="2"/>
        <v>0.029727434174967184</v>
      </c>
    </row>
    <row r="35" spans="1:9" ht="13.5" thickBot="1">
      <c r="A35" s="30" t="s">
        <v>27</v>
      </c>
      <c r="B35" s="31"/>
      <c r="C35" s="32"/>
      <c r="D35" s="63">
        <f aca="true" t="shared" si="3" ref="D35:I35">D15/D25</f>
        <v>0.1795765722282218</v>
      </c>
      <c r="E35" s="63">
        <f t="shared" si="3"/>
        <v>0.3189536507431684</v>
      </c>
      <c r="F35" s="63">
        <f t="shared" si="3"/>
        <v>0.5213529158199397</v>
      </c>
      <c r="G35" s="63">
        <f t="shared" si="3"/>
        <v>0.821060382916053</v>
      </c>
      <c r="H35" s="63">
        <f t="shared" si="3"/>
        <v>0.37064142001218475</v>
      </c>
      <c r="I35" s="64">
        <f t="shared" si="3"/>
        <v>0.19945625183994312</v>
      </c>
    </row>
    <row r="37" ht="13.5" thickBot="1"/>
    <row r="38" spans="1:9" ht="12.75">
      <c r="A38" s="77"/>
      <c r="B38" s="24"/>
      <c r="C38" s="24"/>
      <c r="D38" s="92"/>
      <c r="E38" s="92"/>
      <c r="F38" s="26" t="s">
        <v>33</v>
      </c>
      <c r="G38" s="92"/>
      <c r="H38" s="92"/>
      <c r="I38" s="86"/>
    </row>
    <row r="39" spans="1:11" ht="12.75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  <c r="K39" s="155"/>
    </row>
    <row r="40" spans="1:9" ht="12.75">
      <c r="A40" s="29" t="s">
        <v>13</v>
      </c>
      <c r="B40" s="6"/>
      <c r="C40" s="6"/>
      <c r="D40" s="87">
        <v>81</v>
      </c>
      <c r="E40" s="87">
        <v>24.2</v>
      </c>
      <c r="F40" s="87">
        <v>255.7</v>
      </c>
      <c r="G40" s="87">
        <v>234.2</v>
      </c>
      <c r="H40" s="87">
        <f>SUM(E40:G40)</f>
        <v>514.0999999999999</v>
      </c>
      <c r="I40" s="88">
        <f>SUM(D40:G40)</f>
        <v>595.0999999999999</v>
      </c>
    </row>
    <row r="41" spans="1:9" s="67" customFormat="1" ht="12.75">
      <c r="A41" s="37" t="s">
        <v>31</v>
      </c>
      <c r="B41" s="68"/>
      <c r="C41" s="68"/>
      <c r="D41" s="89">
        <v>781.49</v>
      </c>
      <c r="E41" s="89">
        <v>99.43</v>
      </c>
      <c r="F41" s="89">
        <v>1181.65</v>
      </c>
      <c r="G41" s="95">
        <v>1032</v>
      </c>
      <c r="H41" s="87">
        <f>SUM(E41:G41)</f>
        <v>2313.08</v>
      </c>
      <c r="I41" s="88">
        <f>SUM(D41:G41)</f>
        <v>3094.57</v>
      </c>
    </row>
    <row r="42" spans="1:9" ht="12.75">
      <c r="A42" s="37" t="s">
        <v>65</v>
      </c>
      <c r="B42" s="6"/>
      <c r="C42" s="6"/>
      <c r="D42" s="139">
        <v>64.9</v>
      </c>
      <c r="E42" s="139">
        <v>25.3</v>
      </c>
      <c r="F42" s="139">
        <v>151</v>
      </c>
      <c r="G42" s="139">
        <v>100.6</v>
      </c>
      <c r="H42" s="87">
        <f>SUM(E42:G42)</f>
        <v>276.9</v>
      </c>
      <c r="I42" s="88">
        <f>SUM(D42:G42)</f>
        <v>341.79999999999995</v>
      </c>
    </row>
    <row r="43" spans="1:9" ht="12.75">
      <c r="A43" s="37" t="s">
        <v>29</v>
      </c>
      <c r="B43" s="6"/>
      <c r="C43" s="6"/>
      <c r="D43" s="87">
        <v>279.7</v>
      </c>
      <c r="E43" s="87">
        <v>28.8</v>
      </c>
      <c r="F43" s="87">
        <v>634.7</v>
      </c>
      <c r="G43" s="87">
        <v>578.4</v>
      </c>
      <c r="H43" s="87">
        <f>SUM(E43:G43)</f>
        <v>1241.9</v>
      </c>
      <c r="I43" s="88">
        <f>SUM(D43:G43)</f>
        <v>1521.6</v>
      </c>
    </row>
    <row r="44" spans="1:9" ht="12.75">
      <c r="A44" s="29" t="s">
        <v>75</v>
      </c>
      <c r="B44" s="6"/>
      <c r="C44" s="7"/>
      <c r="D44" s="152">
        <v>13</v>
      </c>
      <c r="E44" s="152">
        <v>0.9</v>
      </c>
      <c r="F44" s="152">
        <v>6.6</v>
      </c>
      <c r="G44" s="152">
        <v>0.6</v>
      </c>
      <c r="H44" s="87">
        <f>SUM(E44:G44)</f>
        <v>8.1</v>
      </c>
      <c r="I44" s="88">
        <f>SUM(D44:G44)</f>
        <v>21.1</v>
      </c>
    </row>
    <row r="45" spans="1:9" ht="13.5" thickBot="1">
      <c r="A45" s="38" t="s">
        <v>27</v>
      </c>
      <c r="B45" s="39"/>
      <c r="C45" s="40"/>
      <c r="D45" s="33">
        <f aca="true" t="shared" si="4" ref="D45:I45">SUM(D40:D44)</f>
        <v>1220.09</v>
      </c>
      <c r="E45" s="33">
        <f t="shared" si="4"/>
        <v>178.63000000000002</v>
      </c>
      <c r="F45" s="33">
        <f t="shared" si="4"/>
        <v>2229.65</v>
      </c>
      <c r="G45" s="33">
        <f t="shared" si="4"/>
        <v>1945.7999999999997</v>
      </c>
      <c r="H45" s="33">
        <f t="shared" si="4"/>
        <v>4354.08</v>
      </c>
      <c r="I45" s="34">
        <f t="shared" si="4"/>
        <v>5574.17</v>
      </c>
    </row>
    <row r="46" spans="1:9" ht="12.75">
      <c r="A46" s="79"/>
      <c r="B46" s="9"/>
      <c r="C46" s="9"/>
      <c r="D46" s="79"/>
      <c r="E46" s="79"/>
      <c r="F46" s="79"/>
      <c r="G46" s="79"/>
      <c r="H46" s="79"/>
      <c r="I46" s="79"/>
    </row>
    <row r="47" spans="1:9" ht="13.5" thickBot="1">
      <c r="A47" s="80"/>
      <c r="B47" s="8"/>
      <c r="C47" s="8"/>
      <c r="D47" s="80"/>
      <c r="E47" s="80"/>
      <c r="F47" s="80"/>
      <c r="G47" s="80"/>
      <c r="H47" s="80"/>
      <c r="I47" s="80"/>
    </row>
    <row r="48" spans="1:9" ht="12.75">
      <c r="A48" s="77"/>
      <c r="B48" s="24"/>
      <c r="C48" s="24"/>
      <c r="D48" s="92"/>
      <c r="E48" s="92"/>
      <c r="F48" s="26" t="s">
        <v>34</v>
      </c>
      <c r="G48" s="92"/>
      <c r="H48" s="92"/>
      <c r="I48" s="86"/>
    </row>
    <row r="49" spans="1:9" ht="12.75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ht="12.75">
      <c r="A50" s="29" t="s">
        <v>13</v>
      </c>
      <c r="B50" s="6"/>
      <c r="C50" s="6"/>
      <c r="D50" s="87">
        <v>719.4</v>
      </c>
      <c r="E50" s="87">
        <v>73.3</v>
      </c>
      <c r="F50" s="87">
        <v>345.4</v>
      </c>
      <c r="G50" s="147">
        <v>244.2</v>
      </c>
      <c r="H50" s="87">
        <f>SUM(E50:G50)</f>
        <v>662.9</v>
      </c>
      <c r="I50" s="98">
        <f>SUM(D50:G50)</f>
        <v>1382.3</v>
      </c>
    </row>
    <row r="51" spans="1:9" s="67" customFormat="1" ht="12.75">
      <c r="A51" s="37" t="s">
        <v>31</v>
      </c>
      <c r="B51" s="68"/>
      <c r="C51" s="68"/>
      <c r="D51" s="89">
        <v>3441.11</v>
      </c>
      <c r="E51" s="89">
        <v>297.24</v>
      </c>
      <c r="F51" s="89">
        <v>1591.23</v>
      </c>
      <c r="G51" s="89">
        <v>1066.64</v>
      </c>
      <c r="H51" s="87">
        <f>SUM(E51:G51)</f>
        <v>2955.11</v>
      </c>
      <c r="I51" s="98">
        <f>SUM(D51:G51)</f>
        <v>6396.22</v>
      </c>
    </row>
    <row r="52" spans="1:9" ht="12.75">
      <c r="A52" s="37" t="s">
        <v>65</v>
      </c>
      <c r="B52" s="6"/>
      <c r="C52" s="6"/>
      <c r="D52" s="139">
        <v>509.3</v>
      </c>
      <c r="E52" s="139">
        <v>62.9</v>
      </c>
      <c r="F52" s="139">
        <v>207.9</v>
      </c>
      <c r="G52" s="139">
        <v>101.7</v>
      </c>
      <c r="H52" s="97">
        <f>SUM(E52:G52)</f>
        <v>372.5</v>
      </c>
      <c r="I52" s="98">
        <f>SUM(D52:G52)</f>
        <v>881.8000000000001</v>
      </c>
    </row>
    <row r="53" spans="1:9" ht="12.75">
      <c r="A53" s="37" t="s">
        <v>29</v>
      </c>
      <c r="B53" s="6"/>
      <c r="C53" s="6"/>
      <c r="D53" s="87">
        <v>1533.4</v>
      </c>
      <c r="E53" s="87">
        <v>75.1</v>
      </c>
      <c r="F53" s="87">
        <v>846.3</v>
      </c>
      <c r="G53" s="87">
        <v>623.8</v>
      </c>
      <c r="H53" s="87">
        <f>SUM(E53:G53)</f>
        <v>1545.1999999999998</v>
      </c>
      <c r="I53" s="98">
        <f>SUM(D53:G53)</f>
        <v>3078.6000000000004</v>
      </c>
    </row>
    <row r="54" spans="1:9" ht="12.75">
      <c r="A54" s="29" t="s">
        <v>75</v>
      </c>
      <c r="B54" s="6"/>
      <c r="C54" s="7"/>
      <c r="D54" s="152">
        <v>456.7</v>
      </c>
      <c r="E54" s="152">
        <v>21.1</v>
      </c>
      <c r="F54" s="152">
        <v>171.7</v>
      </c>
      <c r="G54" s="152">
        <v>39.6</v>
      </c>
      <c r="H54" s="87">
        <f>SUM(E54:G54)</f>
        <v>232.39999999999998</v>
      </c>
      <c r="I54" s="98">
        <f>SUM(D54:G54)</f>
        <v>689.1</v>
      </c>
    </row>
    <row r="55" spans="1:9" ht="13.5" thickBot="1">
      <c r="A55" s="38" t="s">
        <v>27</v>
      </c>
      <c r="B55" s="39"/>
      <c r="C55" s="40"/>
      <c r="D55" s="33">
        <f aca="true" t="shared" si="5" ref="D55:I55">SUM(D50:D54)</f>
        <v>6659.910000000001</v>
      </c>
      <c r="E55" s="33">
        <f t="shared" si="5"/>
        <v>529.64</v>
      </c>
      <c r="F55" s="33">
        <f t="shared" si="5"/>
        <v>3162.5299999999997</v>
      </c>
      <c r="G55" s="33">
        <f t="shared" si="5"/>
        <v>2075.94</v>
      </c>
      <c r="H55" s="33">
        <f t="shared" si="5"/>
        <v>5768.11</v>
      </c>
      <c r="I55" s="34">
        <f t="shared" si="5"/>
        <v>12428.02</v>
      </c>
    </row>
    <row r="56" spans="1:9" ht="12.75">
      <c r="A56" s="79"/>
      <c r="B56" s="9"/>
      <c r="C56" s="9"/>
      <c r="D56" s="79"/>
      <c r="E56" s="79"/>
      <c r="F56" s="79"/>
      <c r="G56" s="79"/>
      <c r="H56" s="79"/>
      <c r="I56" s="79"/>
    </row>
    <row r="57" ht="13.5" thickBot="1"/>
    <row r="58" spans="1:9" ht="12.75">
      <c r="A58" s="77"/>
      <c r="B58" s="24"/>
      <c r="C58" s="24"/>
      <c r="D58" s="92"/>
      <c r="E58" s="92"/>
      <c r="F58" s="26" t="s">
        <v>35</v>
      </c>
      <c r="G58" s="92"/>
      <c r="H58" s="92"/>
      <c r="I58" s="86"/>
    </row>
    <row r="59" spans="1:9" ht="12.75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ht="12.75">
      <c r="A60" s="29" t="s">
        <v>13</v>
      </c>
      <c r="B60" s="2"/>
      <c r="C60" s="3"/>
      <c r="D60" s="93">
        <f>D40/D50</f>
        <v>0.11259382819015847</v>
      </c>
      <c r="E60" s="93">
        <f>E40/E50</f>
        <v>0.330150068212824</v>
      </c>
      <c r="F60" s="93">
        <f>F40/F50</f>
        <v>0.7403011001737116</v>
      </c>
      <c r="G60" s="93">
        <f>G40/G50</f>
        <v>0.959049959049959</v>
      </c>
      <c r="H60" s="93">
        <f>H40/H50</f>
        <v>0.7755317544124302</v>
      </c>
      <c r="I60" s="94">
        <f>I40/I50</f>
        <v>0.43051436012443023</v>
      </c>
    </row>
    <row r="61" spans="1:9" ht="12.75">
      <c r="A61" s="37" t="s">
        <v>31</v>
      </c>
      <c r="B61" s="2"/>
      <c r="C61" s="3"/>
      <c r="D61" s="93">
        <f>D41/D51</f>
        <v>0.2271040449157394</v>
      </c>
      <c r="E61" s="93">
        <f>E41/E51</f>
        <v>0.33451083299690487</v>
      </c>
      <c r="F61" s="93">
        <f>F41/F51</f>
        <v>0.7426016352130114</v>
      </c>
      <c r="G61" s="93">
        <f>G41/G51</f>
        <v>0.9675241881047025</v>
      </c>
      <c r="H61" s="93">
        <f>H41/H51</f>
        <v>0.7827390520149842</v>
      </c>
      <c r="I61" s="94">
        <f aca="true" t="shared" si="6" ref="H61:I64">I41/I51</f>
        <v>0.4838123141480437</v>
      </c>
    </row>
    <row r="62" spans="1:9" ht="12.75">
      <c r="A62" s="37" t="s">
        <v>65</v>
      </c>
      <c r="B62" s="2"/>
      <c r="C62" s="3"/>
      <c r="D62" s="93">
        <f>D42/D52</f>
        <v>0.12742980561555076</v>
      </c>
      <c r="E62" s="93">
        <f aca="true" t="shared" si="7" ref="D62:G64">E42/E52</f>
        <v>0.40222575516693165</v>
      </c>
      <c r="F62" s="93">
        <f t="shared" si="7"/>
        <v>0.7263107263107262</v>
      </c>
      <c r="G62" s="93">
        <f>G42/G52</f>
        <v>0.9891838741396263</v>
      </c>
      <c r="H62" s="93">
        <f>H42/H52</f>
        <v>0.7433557046979865</v>
      </c>
      <c r="I62" s="94">
        <f t="shared" si="6"/>
        <v>0.3876162395100929</v>
      </c>
    </row>
    <row r="63" spans="1:9" ht="12.75">
      <c r="A63" s="37" t="s">
        <v>29</v>
      </c>
      <c r="B63" s="2"/>
      <c r="C63" s="3"/>
      <c r="D63" s="93">
        <f t="shared" si="7"/>
        <v>0.18240511282118166</v>
      </c>
      <c r="E63" s="93">
        <f t="shared" si="7"/>
        <v>0.3834886817576565</v>
      </c>
      <c r="F63" s="93">
        <f t="shared" si="7"/>
        <v>0.7499704596478791</v>
      </c>
      <c r="G63" s="93">
        <f t="shared" si="7"/>
        <v>0.9272202629047772</v>
      </c>
      <c r="H63" s="93">
        <f t="shared" si="6"/>
        <v>0.8037147294848564</v>
      </c>
      <c r="I63" s="94">
        <f t="shared" si="6"/>
        <v>0.4942506334047943</v>
      </c>
    </row>
    <row r="64" spans="1:9" ht="12.75">
      <c r="A64" s="29" t="s">
        <v>75</v>
      </c>
      <c r="B64" s="2"/>
      <c r="C64" s="3"/>
      <c r="D64" s="93">
        <f t="shared" si="7"/>
        <v>0.028465075541931246</v>
      </c>
      <c r="E64" s="93">
        <f t="shared" si="7"/>
        <v>0.042654028436018954</v>
      </c>
      <c r="F64" s="93">
        <f t="shared" si="7"/>
        <v>0.0384391380314502</v>
      </c>
      <c r="G64" s="93">
        <f t="shared" si="7"/>
        <v>0.01515151515151515</v>
      </c>
      <c r="H64" s="93">
        <f t="shared" si="6"/>
        <v>0.03485370051635112</v>
      </c>
      <c r="I64" s="94">
        <f t="shared" si="6"/>
        <v>0.030619648817297927</v>
      </c>
    </row>
    <row r="65" spans="1:9" ht="13.5" thickBot="1">
      <c r="A65" s="38" t="s">
        <v>27</v>
      </c>
      <c r="B65" s="31"/>
      <c r="C65" s="32"/>
      <c r="D65" s="63">
        <f aca="true" t="shared" si="8" ref="D65:I65">D45/D55</f>
        <v>0.18319917236118802</v>
      </c>
      <c r="E65" s="63">
        <f t="shared" si="8"/>
        <v>0.3372668227475267</v>
      </c>
      <c r="F65" s="63">
        <f t="shared" si="8"/>
        <v>0.7050209800381341</v>
      </c>
      <c r="G65" s="63">
        <f t="shared" si="8"/>
        <v>0.9373103268880602</v>
      </c>
      <c r="H65" s="63">
        <f t="shared" si="8"/>
        <v>0.7548538429398884</v>
      </c>
      <c r="I65" s="64">
        <f t="shared" si="8"/>
        <v>0.44851633647194</v>
      </c>
    </row>
    <row r="66" spans="1:9" ht="12.75">
      <c r="A66" s="79"/>
      <c r="B66" s="1"/>
      <c r="C66" s="1"/>
      <c r="D66" s="99"/>
      <c r="E66" s="99"/>
      <c r="F66" s="99"/>
      <c r="G66" s="99"/>
      <c r="H66" s="99"/>
      <c r="I66" s="99"/>
    </row>
    <row r="67" ht="13.5" thickBot="1"/>
    <row r="68" spans="1:9" ht="12.75">
      <c r="A68" s="77"/>
      <c r="B68" s="24"/>
      <c r="C68" s="24"/>
      <c r="D68" s="92"/>
      <c r="E68" s="92"/>
      <c r="F68" s="26" t="s">
        <v>36</v>
      </c>
      <c r="G68" s="92"/>
      <c r="H68" s="92"/>
      <c r="I68" s="86"/>
    </row>
    <row r="69" spans="1:9" ht="12.75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ht="12.75">
      <c r="A70" s="29" t="s">
        <v>13</v>
      </c>
      <c r="B70" s="2"/>
      <c r="C70" s="2"/>
      <c r="D70" s="100">
        <v>40</v>
      </c>
      <c r="E70" s="100">
        <v>37</v>
      </c>
      <c r="F70" s="100">
        <v>36</v>
      </c>
      <c r="G70" s="100">
        <v>18</v>
      </c>
      <c r="H70" s="101"/>
      <c r="I70" s="102"/>
    </row>
    <row r="71" spans="1:9" s="67" customFormat="1" ht="12.75">
      <c r="A71" s="37" t="s">
        <v>31</v>
      </c>
      <c r="B71" s="66"/>
      <c r="C71" s="66"/>
      <c r="D71" s="90">
        <v>70</v>
      </c>
      <c r="E71" s="90">
        <v>75</v>
      </c>
      <c r="F71" s="90">
        <v>63</v>
      </c>
      <c r="G71" s="90">
        <v>20</v>
      </c>
      <c r="H71" s="101"/>
      <c r="I71" s="102"/>
    </row>
    <row r="72" spans="1:9" ht="12.75">
      <c r="A72" s="37" t="s">
        <v>65</v>
      </c>
      <c r="B72" s="2"/>
      <c r="C72" s="2"/>
      <c r="D72" s="103">
        <v>51</v>
      </c>
      <c r="E72" s="103">
        <v>50</v>
      </c>
      <c r="F72" s="103">
        <v>43</v>
      </c>
      <c r="G72" s="103">
        <v>18</v>
      </c>
      <c r="H72" s="101"/>
      <c r="I72" s="102"/>
    </row>
    <row r="73" spans="1:9" ht="12.75">
      <c r="A73" s="37" t="s">
        <v>29</v>
      </c>
      <c r="B73" s="2"/>
      <c r="C73" s="2"/>
      <c r="D73" s="103">
        <v>61</v>
      </c>
      <c r="E73" s="103">
        <v>56</v>
      </c>
      <c r="F73" s="103">
        <v>54</v>
      </c>
      <c r="G73" s="103">
        <v>27</v>
      </c>
      <c r="H73" s="101"/>
      <c r="I73" s="102"/>
    </row>
    <row r="74" spans="1:9" ht="12.75">
      <c r="A74" s="29" t="s">
        <v>75</v>
      </c>
      <c r="B74" s="2"/>
      <c r="C74" s="3"/>
      <c r="D74" s="153">
        <v>7</v>
      </c>
      <c r="E74" s="153">
        <v>6</v>
      </c>
      <c r="F74" s="153">
        <v>4</v>
      </c>
      <c r="G74" s="154">
        <v>1</v>
      </c>
      <c r="H74" s="106"/>
      <c r="I74" s="102"/>
    </row>
    <row r="75" spans="1:9" ht="13.5" thickBot="1">
      <c r="A75" s="38"/>
      <c r="B75" s="31"/>
      <c r="C75" s="32"/>
      <c r="D75" s="42"/>
      <c r="E75" s="42"/>
      <c r="F75" s="42"/>
      <c r="G75" s="42"/>
      <c r="H75" s="43"/>
      <c r="I75" s="44"/>
    </row>
    <row r="76" ht="12.75">
      <c r="F76" s="85" t="s">
        <v>37</v>
      </c>
    </row>
    <row r="78" ht="12.75">
      <c r="F78" s="5" t="s">
        <v>12</v>
      </c>
    </row>
    <row r="80" ht="12.75">
      <c r="F80" s="5" t="s">
        <v>38</v>
      </c>
    </row>
    <row r="81" ht="12.75">
      <c r="F81" s="85" t="s">
        <v>39</v>
      </c>
    </row>
    <row r="82" ht="13.5" thickBot="1"/>
    <row r="83" spans="1:9" ht="12.75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ht="12.75">
      <c r="A84" s="29" t="s">
        <v>14</v>
      </c>
      <c r="B84" s="2"/>
      <c r="C84" s="2"/>
      <c r="D84" s="69">
        <v>913</v>
      </c>
      <c r="E84" s="70">
        <v>72</v>
      </c>
      <c r="F84" s="70">
        <v>34</v>
      </c>
      <c r="G84" s="70">
        <v>11</v>
      </c>
      <c r="H84" s="69">
        <f>E84+F84+G84</f>
        <v>117</v>
      </c>
      <c r="I84" s="71">
        <f>D84+E84+F84+G84</f>
        <v>1030</v>
      </c>
    </row>
    <row r="85" spans="1:9" ht="12.75">
      <c r="A85" s="29" t="s">
        <v>15</v>
      </c>
      <c r="B85" s="2"/>
      <c r="C85" s="2"/>
      <c r="D85" s="69">
        <v>811</v>
      </c>
      <c r="E85" s="70">
        <v>37</v>
      </c>
      <c r="F85" s="70">
        <v>18</v>
      </c>
      <c r="G85" s="70">
        <v>4</v>
      </c>
      <c r="H85" s="69">
        <f aca="true" t="shared" si="9" ref="H85:H91">E85+F85+G85</f>
        <v>59</v>
      </c>
      <c r="I85" s="71">
        <f aca="true" t="shared" si="10" ref="I85:I91">D85+E85+F85+G85</f>
        <v>870</v>
      </c>
    </row>
    <row r="86" spans="1:9" s="67" customFormat="1" ht="12.75">
      <c r="A86" s="29" t="s">
        <v>40</v>
      </c>
      <c r="B86" s="66"/>
      <c r="C86" s="66"/>
      <c r="D86" s="72">
        <v>11778</v>
      </c>
      <c r="E86" s="73">
        <v>483</v>
      </c>
      <c r="F86" s="72">
        <v>263</v>
      </c>
      <c r="G86" s="74">
        <v>11</v>
      </c>
      <c r="H86" s="69">
        <f t="shared" si="9"/>
        <v>757</v>
      </c>
      <c r="I86" s="71">
        <f t="shared" si="10"/>
        <v>12535</v>
      </c>
    </row>
    <row r="87" spans="1:9" s="67" customFormat="1" ht="12.75">
      <c r="A87" s="29" t="s">
        <v>41</v>
      </c>
      <c r="B87" s="66"/>
      <c r="C87" s="66"/>
      <c r="D87" s="72">
        <v>11006</v>
      </c>
      <c r="E87" s="73">
        <v>440</v>
      </c>
      <c r="F87" s="72">
        <v>202</v>
      </c>
      <c r="G87" s="74">
        <v>9</v>
      </c>
      <c r="H87" s="69">
        <f t="shared" si="9"/>
        <v>651</v>
      </c>
      <c r="I87" s="71">
        <f t="shared" si="10"/>
        <v>11657</v>
      </c>
    </row>
    <row r="88" spans="1:9" ht="12.75">
      <c r="A88" s="29" t="s">
        <v>66</v>
      </c>
      <c r="B88" s="2"/>
      <c r="C88" s="2"/>
      <c r="D88" s="137">
        <v>605</v>
      </c>
      <c r="E88" s="138">
        <v>28</v>
      </c>
      <c r="F88" s="138">
        <v>15</v>
      </c>
      <c r="G88" s="138">
        <v>0</v>
      </c>
      <c r="H88" s="69">
        <f t="shared" si="9"/>
        <v>43</v>
      </c>
      <c r="I88" s="71">
        <f t="shared" si="10"/>
        <v>648</v>
      </c>
    </row>
    <row r="89" spans="1:9" ht="12.75">
      <c r="A89" s="29" t="s">
        <v>67</v>
      </c>
      <c r="B89" s="2"/>
      <c r="C89" s="2"/>
      <c r="D89" s="138">
        <v>600</v>
      </c>
      <c r="E89" s="138">
        <v>82</v>
      </c>
      <c r="F89" s="138">
        <v>54</v>
      </c>
      <c r="G89" s="138">
        <v>0</v>
      </c>
      <c r="H89" s="69">
        <f t="shared" si="9"/>
        <v>136</v>
      </c>
      <c r="I89" s="71">
        <f t="shared" si="10"/>
        <v>736</v>
      </c>
    </row>
    <row r="90" spans="1:9" ht="12.75">
      <c r="A90" s="29" t="s">
        <v>42</v>
      </c>
      <c r="B90" s="2"/>
      <c r="C90" s="2"/>
      <c r="D90" s="69">
        <v>2144</v>
      </c>
      <c r="E90" s="69">
        <v>155</v>
      </c>
      <c r="F90" s="69">
        <v>54</v>
      </c>
      <c r="G90" s="69">
        <v>0</v>
      </c>
      <c r="H90" s="69">
        <f t="shared" si="9"/>
        <v>209</v>
      </c>
      <c r="I90" s="71">
        <f t="shared" si="10"/>
        <v>2353</v>
      </c>
    </row>
    <row r="91" spans="1:9" ht="12.75">
      <c r="A91" s="29" t="s">
        <v>43</v>
      </c>
      <c r="B91" s="2"/>
      <c r="C91" s="2"/>
      <c r="D91" s="69">
        <v>3016</v>
      </c>
      <c r="E91" s="69">
        <v>141</v>
      </c>
      <c r="F91" s="69">
        <v>131</v>
      </c>
      <c r="G91" s="69">
        <v>2</v>
      </c>
      <c r="H91" s="69">
        <f t="shared" si="9"/>
        <v>274</v>
      </c>
      <c r="I91" s="71">
        <f t="shared" si="10"/>
        <v>3290</v>
      </c>
    </row>
    <row r="92" spans="1:9" ht="12.75">
      <c r="A92" s="29" t="s">
        <v>76</v>
      </c>
      <c r="B92" s="2"/>
      <c r="C92" s="2"/>
      <c r="D92" s="147" t="s">
        <v>78</v>
      </c>
      <c r="E92" s="147" t="s">
        <v>78</v>
      </c>
      <c r="F92" s="147" t="s">
        <v>78</v>
      </c>
      <c r="G92" s="147" t="s">
        <v>78</v>
      </c>
      <c r="H92" s="147" t="s">
        <v>78</v>
      </c>
      <c r="I92" s="147" t="s">
        <v>78</v>
      </c>
    </row>
    <row r="93" spans="1:9" ht="12.75">
      <c r="A93" s="29" t="s">
        <v>77</v>
      </c>
      <c r="B93" s="2"/>
      <c r="C93" s="3"/>
      <c r="D93" s="147" t="s">
        <v>78</v>
      </c>
      <c r="E93" s="147" t="s">
        <v>78</v>
      </c>
      <c r="F93" s="147" t="s">
        <v>78</v>
      </c>
      <c r="G93" s="147" t="s">
        <v>78</v>
      </c>
      <c r="H93" s="147" t="s">
        <v>78</v>
      </c>
      <c r="I93" s="147" t="s">
        <v>78</v>
      </c>
    </row>
    <row r="94" spans="1:9" ht="12.75">
      <c r="A94" s="50" t="s">
        <v>44</v>
      </c>
      <c r="B94" s="14"/>
      <c r="C94" s="15"/>
      <c r="D94" s="21">
        <f aca="true" t="shared" si="11" ref="D94:G95">D84+D86+D88+D90</f>
        <v>15440</v>
      </c>
      <c r="E94" s="21">
        <f t="shared" si="11"/>
        <v>738</v>
      </c>
      <c r="F94" s="21">
        <f t="shared" si="11"/>
        <v>366</v>
      </c>
      <c r="G94" s="61">
        <f t="shared" si="11"/>
        <v>22</v>
      </c>
      <c r="H94" s="21">
        <f>+SUM(E94:G94)</f>
        <v>1126</v>
      </c>
      <c r="I94" s="62">
        <f>+SUM(D94:G94)</f>
        <v>16566</v>
      </c>
    </row>
    <row r="95" spans="1:9" ht="13.5" thickBot="1">
      <c r="A95" s="30" t="s">
        <v>45</v>
      </c>
      <c r="B95" s="51"/>
      <c r="C95" s="52"/>
      <c r="D95" s="53">
        <f t="shared" si="11"/>
        <v>15433</v>
      </c>
      <c r="E95" s="53">
        <f t="shared" si="11"/>
        <v>700</v>
      </c>
      <c r="F95" s="53">
        <f t="shared" si="11"/>
        <v>405</v>
      </c>
      <c r="G95" s="59">
        <f t="shared" si="11"/>
        <v>15</v>
      </c>
      <c r="H95" s="53">
        <f>+SUM(E95:G95)</f>
        <v>1120</v>
      </c>
      <c r="I95" s="60">
        <f>+SUM(D95:G95)</f>
        <v>16553</v>
      </c>
    </row>
    <row r="96" spans="1:9" ht="12.75">
      <c r="A96" s="81"/>
      <c r="B96" s="1"/>
      <c r="C96" s="1"/>
      <c r="D96" s="107"/>
      <c r="E96" s="107"/>
      <c r="F96" s="107"/>
      <c r="G96" s="107"/>
      <c r="H96" s="107"/>
      <c r="I96" s="108"/>
    </row>
    <row r="97" spans="1:9" ht="13.5" thickBot="1">
      <c r="A97" s="82"/>
      <c r="B97" s="58"/>
      <c r="C97" s="58"/>
      <c r="D97" s="109"/>
      <c r="E97" s="109"/>
      <c r="F97" s="109"/>
      <c r="G97" s="109"/>
      <c r="H97" s="109"/>
      <c r="I97" s="110"/>
    </row>
    <row r="98" spans="1:9" ht="12.75">
      <c r="A98" s="77"/>
      <c r="B98" s="24"/>
      <c r="C98" s="24"/>
      <c r="D98" s="92"/>
      <c r="E98" s="92"/>
      <c r="F98" s="26" t="s">
        <v>46</v>
      </c>
      <c r="G98" s="92"/>
      <c r="H98" s="92"/>
      <c r="I98" s="86"/>
    </row>
    <row r="99" spans="1:9" ht="12.75">
      <c r="A99" s="81"/>
      <c r="B99" s="1"/>
      <c r="C99" s="57" t="s">
        <v>47</v>
      </c>
      <c r="D99" s="111"/>
      <c r="E99" s="111"/>
      <c r="F99" s="111"/>
      <c r="G99" s="111"/>
      <c r="H99" s="111"/>
      <c r="I99" s="112"/>
    </row>
    <row r="100" spans="1:9" ht="12.75" customHeight="1">
      <c r="A100" s="157" t="s">
        <v>48</v>
      </c>
      <c r="B100" s="158"/>
      <c r="C100" s="158"/>
      <c r="D100" s="158"/>
      <c r="E100" s="158"/>
      <c r="F100" s="158"/>
      <c r="G100" s="158"/>
      <c r="H100" s="158"/>
      <c r="I100" s="159"/>
    </row>
    <row r="101" spans="1:9" ht="12.75">
      <c r="A101" s="81"/>
      <c r="B101" s="1"/>
      <c r="C101" s="1"/>
      <c r="D101" s="107"/>
      <c r="E101" s="107"/>
      <c r="F101" s="113"/>
      <c r="G101" s="107"/>
      <c r="H101" s="107"/>
      <c r="I101" s="108"/>
    </row>
    <row r="102" spans="1:9" ht="12.75">
      <c r="A102" s="81"/>
      <c r="B102" s="1"/>
      <c r="C102" s="1"/>
      <c r="D102" s="107"/>
      <c r="E102" s="107"/>
      <c r="F102" s="107"/>
      <c r="G102" s="114" t="s">
        <v>2</v>
      </c>
      <c r="H102" s="104" t="s">
        <v>3</v>
      </c>
      <c r="I102" s="115" t="s">
        <v>27</v>
      </c>
    </row>
    <row r="103" spans="1:9" ht="12.75">
      <c r="A103" s="78" t="s">
        <v>49</v>
      </c>
      <c r="B103" s="2"/>
      <c r="C103" s="2"/>
      <c r="D103" s="116"/>
      <c r="E103" s="116"/>
      <c r="F103" s="117"/>
      <c r="G103" s="89">
        <v>15124</v>
      </c>
      <c r="H103" s="118">
        <v>10057</v>
      </c>
      <c r="I103" s="91">
        <f>SUM(G103:H103)</f>
        <v>25181</v>
      </c>
    </row>
    <row r="104" spans="1:9" ht="12.75">
      <c r="A104" s="78" t="s">
        <v>0</v>
      </c>
      <c r="B104" s="2"/>
      <c r="C104" s="2"/>
      <c r="D104" s="116"/>
      <c r="E104" s="116"/>
      <c r="F104" s="117"/>
      <c r="G104" s="89">
        <v>57994</v>
      </c>
      <c r="H104" s="118">
        <v>53169</v>
      </c>
      <c r="I104" s="91">
        <f>SUM(G104:H104)</f>
        <v>111163</v>
      </c>
    </row>
    <row r="105" spans="1:9" ht="12.75">
      <c r="A105" s="78" t="s">
        <v>1</v>
      </c>
      <c r="B105" s="2"/>
      <c r="C105" s="2"/>
      <c r="D105" s="116"/>
      <c r="E105" s="116"/>
      <c r="F105" s="117"/>
      <c r="G105" s="119">
        <f>G103/G104</f>
        <v>0.26078559851019073</v>
      </c>
      <c r="H105" s="120">
        <f>H103/H104</f>
        <v>0.18915157328518498</v>
      </c>
      <c r="I105" s="121">
        <f>I103/I104</f>
        <v>0.22652321365922115</v>
      </c>
    </row>
    <row r="106" spans="1:9" ht="12.75">
      <c r="A106" s="81"/>
      <c r="B106" s="1"/>
      <c r="C106" s="1"/>
      <c r="D106" s="107"/>
      <c r="E106" s="107"/>
      <c r="F106" s="107"/>
      <c r="G106" s="107"/>
      <c r="H106" s="107"/>
      <c r="I106" s="108"/>
    </row>
    <row r="107" spans="1:9" ht="12.75">
      <c r="A107" s="78" t="s">
        <v>4</v>
      </c>
      <c r="B107" s="2"/>
      <c r="C107" s="2"/>
      <c r="D107" s="116"/>
      <c r="E107" s="116"/>
      <c r="F107" s="117"/>
      <c r="G107" s="95">
        <v>57.1</v>
      </c>
      <c r="H107" s="148">
        <v>44.8435</v>
      </c>
      <c r="I107" s="122">
        <f>SUM(G107:H107)</f>
        <v>101.9435</v>
      </c>
    </row>
    <row r="108" spans="1:9" ht="12.75">
      <c r="A108" s="78" t="s">
        <v>5</v>
      </c>
      <c r="B108" s="2"/>
      <c r="C108" s="2"/>
      <c r="D108" s="116"/>
      <c r="E108" s="116"/>
      <c r="F108" s="117"/>
      <c r="G108" s="95">
        <v>218.8</v>
      </c>
      <c r="H108" s="148">
        <v>240.4974</v>
      </c>
      <c r="I108" s="122">
        <f>SUM(G108:H108)</f>
        <v>459.29740000000004</v>
      </c>
    </row>
    <row r="109" spans="1:9" ht="13.5" thickBot="1">
      <c r="A109" s="83" t="s">
        <v>6</v>
      </c>
      <c r="B109" s="54"/>
      <c r="C109" s="54"/>
      <c r="D109" s="123"/>
      <c r="E109" s="123"/>
      <c r="F109" s="124"/>
      <c r="G109" s="125">
        <f>G107/G108</f>
        <v>0.2609689213893967</v>
      </c>
      <c r="H109" s="126">
        <f>H107/H108</f>
        <v>0.186461475259192</v>
      </c>
      <c r="I109" s="127">
        <f>I107/I108</f>
        <v>0.22195531696891815</v>
      </c>
    </row>
    <row r="110" ht="12.75">
      <c r="F110" s="85" t="s">
        <v>7</v>
      </c>
    </row>
    <row r="111" ht="13.5" thickBot="1"/>
    <row r="112" spans="1:9" ht="12.75">
      <c r="A112" s="77"/>
      <c r="B112" s="24"/>
      <c r="C112" s="24"/>
      <c r="D112" s="92"/>
      <c r="E112" s="92"/>
      <c r="F112" s="26" t="s">
        <v>53</v>
      </c>
      <c r="G112" s="92"/>
      <c r="H112" s="92"/>
      <c r="I112" s="86"/>
    </row>
    <row r="113" spans="1:9" ht="12.75">
      <c r="A113" s="160" t="s">
        <v>54</v>
      </c>
      <c r="B113" s="161"/>
      <c r="C113" s="161"/>
      <c r="D113" s="161"/>
      <c r="E113" s="161"/>
      <c r="F113" s="161"/>
      <c r="G113" s="161"/>
      <c r="H113" s="161"/>
      <c r="I113" s="162"/>
    </row>
    <row r="114" spans="1:9" ht="12.75">
      <c r="A114" s="160" t="s">
        <v>55</v>
      </c>
      <c r="B114" s="161"/>
      <c r="C114" s="161"/>
      <c r="D114" s="161"/>
      <c r="E114" s="161"/>
      <c r="F114" s="161"/>
      <c r="G114" s="161"/>
      <c r="H114" s="161"/>
      <c r="I114" s="162"/>
    </row>
    <row r="115" spans="1:9" ht="12.75">
      <c r="A115" s="81"/>
      <c r="B115" s="1"/>
      <c r="C115" s="1"/>
      <c r="D115" s="107"/>
      <c r="E115" s="107"/>
      <c r="F115" s="107"/>
      <c r="G115" s="107"/>
      <c r="H115" s="107"/>
      <c r="I115" s="108"/>
    </row>
    <row r="116" spans="1:10" ht="12.75">
      <c r="A116" s="81"/>
      <c r="B116" s="1"/>
      <c r="C116" s="1"/>
      <c r="D116" s="107"/>
      <c r="E116" s="10" t="s">
        <v>16</v>
      </c>
      <c r="F116" s="10" t="s">
        <v>2</v>
      </c>
      <c r="G116" s="10" t="s">
        <v>68</v>
      </c>
      <c r="H116" s="10" t="s">
        <v>3</v>
      </c>
      <c r="I116" s="149" t="s">
        <v>79</v>
      </c>
      <c r="J116" s="55" t="s">
        <v>27</v>
      </c>
    </row>
    <row r="117" spans="1:10" ht="12.75">
      <c r="A117" s="29" t="s">
        <v>56</v>
      </c>
      <c r="B117" s="2"/>
      <c r="C117" s="2"/>
      <c r="D117" s="128"/>
      <c r="E117" s="129"/>
      <c r="F117" s="129"/>
      <c r="G117" s="129"/>
      <c r="H117" s="104"/>
      <c r="I117" s="105"/>
      <c r="J117" s="130">
        <f>SUM(E117:H117)</f>
        <v>0</v>
      </c>
    </row>
    <row r="118" spans="1:10" ht="12.75">
      <c r="A118" s="29" t="s">
        <v>57</v>
      </c>
      <c r="B118" s="2"/>
      <c r="C118" s="2"/>
      <c r="D118" s="128"/>
      <c r="E118" s="129"/>
      <c r="F118" s="129"/>
      <c r="G118" s="129"/>
      <c r="H118" s="131"/>
      <c r="I118" s="131"/>
      <c r="J118" s="130">
        <f>SUM(E118:H118)</f>
        <v>0</v>
      </c>
    </row>
    <row r="119" spans="1:10" ht="12.75">
      <c r="A119" s="29" t="s">
        <v>58</v>
      </c>
      <c r="B119" s="2"/>
      <c r="C119" s="2"/>
      <c r="D119" s="128"/>
      <c r="E119" s="132">
        <v>9</v>
      </c>
      <c r="F119" s="132">
        <v>31</v>
      </c>
      <c r="G119" s="132">
        <v>2</v>
      </c>
      <c r="H119" s="132">
        <v>75</v>
      </c>
      <c r="I119" s="150">
        <v>128</v>
      </c>
      <c r="J119" s="130">
        <f>SUM(E119:I119)</f>
        <v>245</v>
      </c>
    </row>
    <row r="120" spans="1:10" ht="13.5" thickBot="1">
      <c r="A120" s="56" t="s">
        <v>59</v>
      </c>
      <c r="B120" s="54"/>
      <c r="C120" s="54"/>
      <c r="D120" s="133"/>
      <c r="E120" s="134">
        <v>10.1</v>
      </c>
      <c r="F120" s="134">
        <v>35</v>
      </c>
      <c r="G120" s="134">
        <v>1.2</v>
      </c>
      <c r="H120" s="135">
        <v>45.4</v>
      </c>
      <c r="I120" s="151">
        <v>39.6</v>
      </c>
      <c r="J120" s="136">
        <f>SUM(E120:I120)</f>
        <v>131.3</v>
      </c>
    </row>
    <row r="122" ht="12.75">
      <c r="A122" s="4" t="s">
        <v>60</v>
      </c>
    </row>
    <row r="123" ht="13.5" customHeight="1">
      <c r="A123" s="4"/>
    </row>
    <row r="124" ht="15" customHeight="1">
      <c r="A124" s="76" t="s">
        <v>61</v>
      </c>
    </row>
    <row r="125" ht="12.75">
      <c r="A125" s="4" t="s">
        <v>8</v>
      </c>
    </row>
    <row r="126" ht="12.75">
      <c r="A126" s="76" t="s">
        <v>50</v>
      </c>
    </row>
    <row r="128" ht="12.75">
      <c r="A128" s="76" t="s">
        <v>62</v>
      </c>
    </row>
    <row r="129" ht="12.75">
      <c r="A129" s="76" t="s">
        <v>10</v>
      </c>
    </row>
    <row r="130" ht="12.75">
      <c r="A130" s="76" t="s">
        <v>11</v>
      </c>
    </row>
    <row r="132" ht="12.75">
      <c r="A132" s="76" t="s">
        <v>63</v>
      </c>
    </row>
    <row r="133" ht="12.75">
      <c r="A133" s="76" t="s">
        <v>9</v>
      </c>
    </row>
    <row r="134" ht="12.75">
      <c r="A134" s="76" t="s">
        <v>69</v>
      </c>
    </row>
    <row r="136" ht="12.75">
      <c r="A136" s="76" t="s">
        <v>64</v>
      </c>
    </row>
    <row r="137" ht="12.75">
      <c r="A137" s="76" t="s">
        <v>51</v>
      </c>
    </row>
    <row r="138" ht="12.75">
      <c r="A138" s="76" t="s">
        <v>52</v>
      </c>
    </row>
    <row r="140" spans="1:9" ht="12.75">
      <c r="A140" s="75" t="s">
        <v>74</v>
      </c>
      <c r="B140" s="65"/>
      <c r="C140" s="65"/>
      <c r="D140" s="75"/>
      <c r="E140" s="75"/>
      <c r="F140" s="75"/>
      <c r="G140" s="75"/>
      <c r="H140" s="75"/>
      <c r="I140" s="75"/>
    </row>
    <row r="142" ht="12.75">
      <c r="A142" s="76" t="s">
        <v>70</v>
      </c>
    </row>
    <row r="143" ht="12.75">
      <c r="A143" s="76" t="s">
        <v>71</v>
      </c>
    </row>
    <row r="144" ht="12.75">
      <c r="A144" s="76" t="s">
        <v>73</v>
      </c>
    </row>
    <row r="145" ht="12.75">
      <c r="A145" s="76" t="s">
        <v>72</v>
      </c>
    </row>
  </sheetData>
  <sheetProtection/>
  <mergeCells count="3">
    <mergeCell ref="A100:I100"/>
    <mergeCell ref="A113:I113"/>
    <mergeCell ref="A114:I114"/>
  </mergeCells>
  <printOptions/>
  <pageMargins left="0.75" right="0.75" top="0.5" bottom="0.5" header="0.5" footer="0.5"/>
  <pageSetup fitToHeight="0" fitToWidth="1"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2013-12-11T15:44:55Z</dcterms:created>
  <dcterms:modified xsi:type="dcterms:W3CDTF">2020-11-20T16:45:37Z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