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0" windowWidth="14505" windowHeight="1251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<sst xmlns="http://schemas.openxmlformats.org/spreadsheetml/2006/main" count="179" uniqueCount="82">
  <si>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</si>
  <si>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</si>
  <si>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</si>
  <si>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</si>
  <si>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</si>
  <si>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</si>
  <si>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</si>
  <si>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</si>
  <si>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</si>
  <si>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</si>
  <si>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</si>
  <si>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</si>
  <si>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</si>
  <si>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</si>
  <si>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</si>
  <si>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</si>
  <si>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</si>
  <si>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</si>
  <si>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</si>
  <si>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</si>
  <si>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</si>
  <si>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</si>
  <si>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</si>
  <si>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</si>
  <si>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</si>
  <si>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</si>
  <si>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</si>
  <si>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</si>
  <si>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</si>
  <si>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</si>
  <si>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</si>
  <si>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</si>
  <si>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</si>
  <si>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</si>
  <si>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</si>
  <si>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</si>
  <si>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</si>
  <si>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</si>
  <si>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</si>
  <si>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</si>
  <si>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</si>
  <si>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</si>
  <si>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</si>
  <si>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</si>
  <si>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</si>
  <si>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</si>
  <si>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</si>
  <si>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</si>
  <si>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</si>
  <si>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</si>
  <si>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</si>
  <si>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</si>
  <si>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</si>
  <si>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</si>
  <si>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</si>
  <si>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</si>
  <si>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</si>
  <si>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</si>
  <si>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</si>
  <si>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</si>
  <si>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</si>
  <si>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</si>
  <si>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</si>
  <si>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</si>
  <si>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</si>
  <si>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</si>
  <si>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</si>
  <si>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</si>
  <si>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</si>
  <si>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</si>
  <si>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</si>
  <si>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</si>
  <si>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</si>
  <si>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</si>
  <si>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</si>
  <si>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</si>
  <si>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</si>
  <si>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</si>
  <si>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</si>
  <si>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</si>
  <si>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 xml:space="preserve"> </t>
  </si>
  <si>
    <t>Month Ending October 31,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</si>
</sst>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PageLayoutView="118" workbookViewId="0" topLeftCell="A19">
      <selection activeCell="G122" sqref="G122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81</v>
      </c>
      <c r="G4" s="84"/>
      <c r="H4" s="156" t="s">
        <v>80</v>
      </c>
    </row>
    <row r="5" spans="6:10" ht="12.75">
      <c r="F5" s="145"/>
      <c r="H5" s="144"/>
      <c r="I5" s="144"/>
      <c r="J5" s="144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26850</v>
      </c>
      <c r="E10" s="87">
        <v>8225</v>
      </c>
      <c r="F10" s="87">
        <v>3881</v>
      </c>
      <c r="G10" s="87">
        <v>115</v>
      </c>
      <c r="H10" s="87">
        <f>SUM(E10:G10)</f>
        <v>12221</v>
      </c>
      <c r="I10" s="88">
        <f>SUM(D10:G10)</f>
        <v>39071</v>
      </c>
    </row>
    <row r="11" spans="1:9" s="67" customFormat="1" ht="12.75">
      <c r="A11" s="29" t="s">
        <v>28</v>
      </c>
      <c r="B11" s="66"/>
      <c r="C11" s="66"/>
      <c r="D11" s="89">
        <v>275442</v>
      </c>
      <c r="E11" s="89">
        <v>36422</v>
      </c>
      <c r="F11" s="89">
        <v>16696</v>
      </c>
      <c r="G11" s="90">
        <v>513</v>
      </c>
      <c r="H11" s="87">
        <f>SUM(E11:G11)</f>
        <v>53631</v>
      </c>
      <c r="I11" s="88">
        <f>SUM(D11:G11)</f>
        <v>329073</v>
      </c>
    </row>
    <row r="12" spans="1:9" ht="12.75">
      <c r="A12" s="29" t="s">
        <v>65</v>
      </c>
      <c r="B12" s="2"/>
      <c r="C12" s="2"/>
      <c r="D12" s="139">
        <v>22294</v>
      </c>
      <c r="E12" s="139">
        <v>8988</v>
      </c>
      <c r="F12" s="139">
        <v>3147</v>
      </c>
      <c r="G12" s="139">
        <v>58</v>
      </c>
      <c r="H12" s="87">
        <f>SUM(E12:G12)</f>
        <v>12193</v>
      </c>
      <c r="I12" s="88">
        <f>SUM(D12:G12)</f>
        <v>34487</v>
      </c>
    </row>
    <row r="13" spans="1:12" ht="15.75">
      <c r="A13" s="29" t="s">
        <v>29</v>
      </c>
      <c r="B13" s="2"/>
      <c r="C13" s="2"/>
      <c r="D13" s="139">
        <v>100679</v>
      </c>
      <c r="E13" s="139">
        <v>11297</v>
      </c>
      <c r="F13" s="139">
        <v>10141</v>
      </c>
      <c r="G13" s="139">
        <v>471</v>
      </c>
      <c r="H13" s="139">
        <f>SUM(E13:G13)</f>
        <v>21909</v>
      </c>
      <c r="I13" s="88">
        <f>SUM(D13:G13)</f>
        <v>122588</v>
      </c>
      <c r="L13" s="146"/>
    </row>
    <row r="14" spans="1:9" ht="12.75">
      <c r="A14" s="29" t="s">
        <v>75</v>
      </c>
      <c r="B14" s="2"/>
      <c r="C14" s="3"/>
      <c r="D14" s="139">
        <v>4023</v>
      </c>
      <c r="E14" s="139">
        <v>220</v>
      </c>
      <c r="F14" s="139">
        <v>220</v>
      </c>
      <c r="G14" s="139">
        <v>1</v>
      </c>
      <c r="H14" s="87">
        <f>SUM(E14:G14)</f>
        <v>441</v>
      </c>
      <c r="I14" s="88">
        <f>SUM(D14:G14)</f>
        <v>4464</v>
      </c>
    </row>
    <row r="15" spans="1:9" ht="13.5" thickBot="1">
      <c r="A15" s="30" t="s">
        <v>27</v>
      </c>
      <c r="B15" s="31"/>
      <c r="C15" s="32"/>
      <c r="D15" s="140">
        <f aca="true" t="shared" si="0" ref="D15:I15">SUM(D10:D14)</f>
        <v>429288</v>
      </c>
      <c r="E15" s="140">
        <f t="shared" si="0"/>
        <v>65152</v>
      </c>
      <c r="F15" s="140">
        <f t="shared" si="0"/>
        <v>34085</v>
      </c>
      <c r="G15" s="140">
        <f t="shared" si="0"/>
        <v>1158</v>
      </c>
      <c r="H15" s="33">
        <f t="shared" si="0"/>
        <v>100395</v>
      </c>
      <c r="I15" s="34">
        <f t="shared" si="0"/>
        <v>529683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1"/>
      <c r="E18" s="141"/>
      <c r="F18" s="142" t="s">
        <v>30</v>
      </c>
      <c r="G18" s="141"/>
      <c r="H18" s="92"/>
      <c r="I18" s="86"/>
    </row>
    <row r="19" spans="1:9" ht="12.75">
      <c r="A19" s="27" t="s">
        <v>21</v>
      </c>
      <c r="B19" s="11"/>
      <c r="C19" s="12"/>
      <c r="D19" s="143" t="s">
        <v>22</v>
      </c>
      <c r="E19" s="143" t="s">
        <v>23</v>
      </c>
      <c r="F19" s="143" t="s">
        <v>24</v>
      </c>
      <c r="G19" s="143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239676</v>
      </c>
      <c r="E20" s="87">
        <v>29696</v>
      </c>
      <c r="F20" s="87">
        <v>6517</v>
      </c>
      <c r="G20" s="87">
        <v>124</v>
      </c>
      <c r="H20" s="87">
        <f>SUM(E20:G20)</f>
        <v>36337</v>
      </c>
      <c r="I20" s="88">
        <f>SUM(D20:G20)</f>
        <v>276013</v>
      </c>
    </row>
    <row r="21" spans="1:9" s="67" customFormat="1" ht="12.75">
      <c r="A21" s="29" t="s">
        <v>31</v>
      </c>
      <c r="B21" s="66"/>
      <c r="C21" s="66"/>
      <c r="D21" s="89">
        <v>1174796</v>
      </c>
      <c r="E21" s="89">
        <v>104321</v>
      </c>
      <c r="F21" s="89">
        <v>26303</v>
      </c>
      <c r="G21" s="89">
        <v>536</v>
      </c>
      <c r="H21" s="87">
        <f>SUM(E21:G21)</f>
        <v>131160</v>
      </c>
      <c r="I21" s="88">
        <f>SUM(D21:G21)</f>
        <v>1305956</v>
      </c>
    </row>
    <row r="22" spans="1:9" ht="12.75">
      <c r="A22" s="29" t="s">
        <v>65</v>
      </c>
      <c r="B22" s="2"/>
      <c r="C22" s="2"/>
      <c r="D22" s="139">
        <v>179867</v>
      </c>
      <c r="E22" s="139">
        <v>27181</v>
      </c>
      <c r="F22" s="139">
        <v>5891</v>
      </c>
      <c r="G22" s="139">
        <v>61</v>
      </c>
      <c r="H22" s="87">
        <f>SUM(E22:G22)</f>
        <v>33133</v>
      </c>
      <c r="I22" s="88">
        <f>SUM(D22:G22)</f>
        <v>213000</v>
      </c>
    </row>
    <row r="23" spans="1:9" ht="12.75">
      <c r="A23" s="29" t="s">
        <v>29</v>
      </c>
      <c r="B23" s="2"/>
      <c r="C23" s="2"/>
      <c r="D23" s="87">
        <v>532059</v>
      </c>
      <c r="E23" s="87">
        <v>32278</v>
      </c>
      <c r="F23" s="87">
        <v>18019</v>
      </c>
      <c r="G23" s="87">
        <v>543</v>
      </c>
      <c r="H23" s="87">
        <f>SUM(E23:G23)</f>
        <v>50840</v>
      </c>
      <c r="I23" s="88">
        <f>SUM(D23:G23)</f>
        <v>582899</v>
      </c>
    </row>
    <row r="24" spans="1:9" ht="12.75">
      <c r="A24" s="29" t="s">
        <v>75</v>
      </c>
      <c r="B24" s="2"/>
      <c r="C24" s="3"/>
      <c r="D24" s="152">
        <v>150934</v>
      </c>
      <c r="E24" s="152">
        <v>7613</v>
      </c>
      <c r="F24" s="152">
        <v>7525</v>
      </c>
      <c r="G24" s="152">
        <v>128</v>
      </c>
      <c r="H24" s="87">
        <f>SUM(E24:G24)</f>
        <v>15266</v>
      </c>
      <c r="I24" s="88">
        <f>SUM(D24:G24)</f>
        <v>166200</v>
      </c>
    </row>
    <row r="25" spans="1:9" ht="13.5" thickBot="1">
      <c r="A25" s="30" t="s">
        <v>27</v>
      </c>
      <c r="B25" s="31"/>
      <c r="C25" s="32"/>
      <c r="D25" s="33">
        <f aca="true" t="shared" si="1" ref="D25:I25">SUM(D20:D24)</f>
        <v>2277332</v>
      </c>
      <c r="E25" s="33">
        <f t="shared" si="1"/>
        <v>201089</v>
      </c>
      <c r="F25" s="33">
        <f t="shared" si="1"/>
        <v>64255</v>
      </c>
      <c r="G25" s="33">
        <f t="shared" si="1"/>
        <v>1392</v>
      </c>
      <c r="H25" s="33">
        <f t="shared" si="1"/>
        <v>266736</v>
      </c>
      <c r="I25" s="34">
        <f t="shared" si="1"/>
        <v>2544068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2" ref="D30:G31">D10/D20</f>
        <v>0.11202623541781405</v>
      </c>
      <c r="E30" s="93">
        <f t="shared" si="2"/>
        <v>0.27697332974137934</v>
      </c>
      <c r="F30" s="93">
        <f t="shared" si="2"/>
        <v>0.5955194107718276</v>
      </c>
      <c r="G30" s="93">
        <f t="shared" si="2"/>
        <v>0.9274193548387096</v>
      </c>
      <c r="H30" s="93">
        <f>H10/H20</f>
        <v>0.33632385722541763</v>
      </c>
      <c r="I30" s="94">
        <f>I10/I20</f>
        <v>0.14155492676069606</v>
      </c>
    </row>
    <row r="31" spans="1:9" ht="12.75">
      <c r="A31" s="29" t="s">
        <v>31</v>
      </c>
      <c r="B31" s="2"/>
      <c r="C31" s="3"/>
      <c r="D31" s="93">
        <f t="shared" si="2"/>
        <v>0.23445942955202434</v>
      </c>
      <c r="E31" s="93">
        <f t="shared" si="2"/>
        <v>0.3491339231794174</v>
      </c>
      <c r="F31" s="93">
        <f t="shared" si="2"/>
        <v>0.6347564916549443</v>
      </c>
      <c r="G31" s="93">
        <f t="shared" si="2"/>
        <v>0.957089552238806</v>
      </c>
      <c r="H31" s="93">
        <f aca="true" t="shared" si="3" ref="D31:I34">H11/H21</f>
        <v>0.4088975297346752</v>
      </c>
      <c r="I31" s="94">
        <f t="shared" si="3"/>
        <v>0.2519786271512976</v>
      </c>
    </row>
    <row r="32" spans="1:9" ht="12.75">
      <c r="A32" s="29" t="s">
        <v>65</v>
      </c>
      <c r="B32" s="2"/>
      <c r="C32" s="3"/>
      <c r="D32" s="93">
        <f>D12/D22</f>
        <v>0.12394713871916471</v>
      </c>
      <c r="E32" s="93">
        <f t="shared" si="3"/>
        <v>0.3306721607004893</v>
      </c>
      <c r="F32" s="93">
        <f>F12/F22</f>
        <v>0.5342047190629774</v>
      </c>
      <c r="G32" s="93">
        <f t="shared" si="3"/>
        <v>0.9508196721311475</v>
      </c>
      <c r="H32" s="93">
        <f t="shared" si="3"/>
        <v>0.36800169015784867</v>
      </c>
      <c r="I32" s="94">
        <f t="shared" si="3"/>
        <v>0.16191079812206574</v>
      </c>
    </row>
    <row r="33" spans="1:9" ht="12.75">
      <c r="A33" s="29" t="s">
        <v>29</v>
      </c>
      <c r="B33" s="2"/>
      <c r="C33" s="3"/>
      <c r="D33" s="93">
        <f t="shared" si="3"/>
        <v>0.18922525509388996</v>
      </c>
      <c r="E33" s="93">
        <f t="shared" si="3"/>
        <v>0.3499907057438503</v>
      </c>
      <c r="F33" s="93">
        <f t="shared" si="3"/>
        <v>0.5627948276818914</v>
      </c>
      <c r="G33" s="93">
        <f t="shared" si="3"/>
        <v>0.8674033149171271</v>
      </c>
      <c r="H33" s="93">
        <f t="shared" si="3"/>
        <v>0.430940204563336</v>
      </c>
      <c r="I33" s="94">
        <f t="shared" si="3"/>
        <v>0.21030744605840807</v>
      </c>
    </row>
    <row r="34" spans="1:9" ht="12.75">
      <c r="A34" s="29" t="s">
        <v>75</v>
      </c>
      <c r="B34" s="2"/>
      <c r="C34" s="3"/>
      <c r="D34" s="93">
        <f t="shared" si="3"/>
        <v>0.026654034213629798</v>
      </c>
      <c r="E34" s="93">
        <f t="shared" si="3"/>
        <v>0.0288979377380796</v>
      </c>
      <c r="F34" s="93">
        <f t="shared" si="3"/>
        <v>0.029235880398671095</v>
      </c>
      <c r="G34" s="93">
        <f t="shared" si="3"/>
        <v>0.0078125</v>
      </c>
      <c r="H34" s="93">
        <f t="shared" si="3"/>
        <v>0.028887724354775317</v>
      </c>
      <c r="I34" s="94">
        <f t="shared" si="3"/>
        <v>0.026859205776173286</v>
      </c>
    </row>
    <row r="35" spans="1:9" ht="13.5" thickBot="1">
      <c r="A35" s="30" t="s">
        <v>27</v>
      </c>
      <c r="B35" s="31"/>
      <c r="C35" s="32"/>
      <c r="D35" s="63">
        <f aca="true" t="shared" si="4" ref="D35:I35">D15/D25</f>
        <v>0.18850479420655397</v>
      </c>
      <c r="E35" s="63">
        <f t="shared" si="4"/>
        <v>0.3239958426368424</v>
      </c>
      <c r="F35" s="63">
        <f t="shared" si="4"/>
        <v>0.5304645552875262</v>
      </c>
      <c r="G35" s="63">
        <f t="shared" si="4"/>
        <v>0.8318965517241379</v>
      </c>
      <c r="H35" s="63">
        <f t="shared" si="4"/>
        <v>0.3763833903185172</v>
      </c>
      <c r="I35" s="64">
        <f t="shared" si="4"/>
        <v>0.20820316123625626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11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  <c r="K39" s="155"/>
    </row>
    <row r="40" spans="1:9" ht="12.75">
      <c r="A40" s="29" t="s">
        <v>13</v>
      </c>
      <c r="B40" s="6"/>
      <c r="C40" s="6"/>
      <c r="D40" s="87">
        <v>72</v>
      </c>
      <c r="E40" s="87">
        <v>26.6</v>
      </c>
      <c r="F40" s="87">
        <v>263.2</v>
      </c>
      <c r="G40" s="87">
        <v>227.7</v>
      </c>
      <c r="H40" s="87">
        <f>SUM(E40:G40)</f>
        <v>517.5</v>
      </c>
      <c r="I40" s="88">
        <f>SUM(D40:G40)</f>
        <v>589.5</v>
      </c>
    </row>
    <row r="41" spans="1:9" s="67" customFormat="1" ht="12.75">
      <c r="A41" s="37" t="s">
        <v>31</v>
      </c>
      <c r="B41" s="68"/>
      <c r="C41" s="68"/>
      <c r="D41" s="89">
        <v>797.62</v>
      </c>
      <c r="E41" s="89">
        <v>106.05</v>
      </c>
      <c r="F41" s="89">
        <v>1230.55</v>
      </c>
      <c r="G41" s="95">
        <v>1075.36</v>
      </c>
      <c r="H41" s="87">
        <f>SUM(E41:G41)</f>
        <v>2411.96</v>
      </c>
      <c r="I41" s="88">
        <f>SUM(D41:G41)</f>
        <v>3209.58</v>
      </c>
    </row>
    <row r="42" spans="1:9" ht="12.75">
      <c r="A42" s="37" t="s">
        <v>65</v>
      </c>
      <c r="B42" s="6"/>
      <c r="C42" s="6"/>
      <c r="D42" s="139">
        <v>66.9</v>
      </c>
      <c r="E42" s="139">
        <v>29.4</v>
      </c>
      <c r="F42" s="139">
        <v>162.6</v>
      </c>
      <c r="G42" s="139">
        <v>98.2</v>
      </c>
      <c r="H42" s="87">
        <f>SUM(E42:G42)</f>
        <v>290.2</v>
      </c>
      <c r="I42" s="88">
        <f>SUM(D42:G42)</f>
        <v>357.09999999999997</v>
      </c>
    </row>
    <row r="43" spans="1:9" ht="12.75">
      <c r="A43" s="37" t="s">
        <v>29</v>
      </c>
      <c r="B43" s="6"/>
      <c r="C43" s="6"/>
      <c r="D43" s="87">
        <v>278.3</v>
      </c>
      <c r="E43" s="87">
        <v>31.8</v>
      </c>
      <c r="F43" s="87">
        <v>665.2</v>
      </c>
      <c r="G43" s="87">
        <v>590.3</v>
      </c>
      <c r="H43" s="87">
        <f>SUM(E43:G43)</f>
        <v>1287.3</v>
      </c>
      <c r="I43" s="88">
        <f>SUM(D43:G43)</f>
        <v>1565.6</v>
      </c>
    </row>
    <row r="44" spans="1:9" ht="12.75">
      <c r="A44" s="29" t="s">
        <v>75</v>
      </c>
      <c r="B44" s="6"/>
      <c r="C44" s="7"/>
      <c r="D44" s="152">
        <v>11.8</v>
      </c>
      <c r="E44" s="152">
        <v>0.8</v>
      </c>
      <c r="F44" s="152">
        <v>6</v>
      </c>
      <c r="G44" s="152">
        <v>0.5</v>
      </c>
      <c r="H44" s="87">
        <f>SUM(E44:G44)</f>
        <v>7.3</v>
      </c>
      <c r="I44" s="88">
        <f>SUM(D44:G44)</f>
        <v>19.1</v>
      </c>
    </row>
    <row r="45" spans="1:9" ht="13.5" thickBot="1">
      <c r="A45" s="38" t="s">
        <v>27</v>
      </c>
      <c r="B45" s="39"/>
      <c r="C45" s="40"/>
      <c r="D45" s="33">
        <f aca="true" t="shared" si="5" ref="D45:I45">SUM(D40:D44)</f>
        <v>1226.62</v>
      </c>
      <c r="E45" s="33">
        <f t="shared" si="5"/>
        <v>194.65000000000003</v>
      </c>
      <c r="F45" s="33">
        <f t="shared" si="5"/>
        <v>2327.55</v>
      </c>
      <c r="G45" s="33">
        <f t="shared" si="5"/>
        <v>1992.06</v>
      </c>
      <c r="H45" s="33">
        <f t="shared" si="5"/>
        <v>4514.26</v>
      </c>
      <c r="I45" s="34">
        <f t="shared" si="5"/>
        <v>5740.880000000001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651.1</v>
      </c>
      <c r="E50" s="87">
        <v>76.1</v>
      </c>
      <c r="F50" s="87">
        <v>379.4</v>
      </c>
      <c r="G50" s="147">
        <v>214.3</v>
      </c>
      <c r="H50" s="87">
        <f>SUM(E50:G50)</f>
        <v>669.8</v>
      </c>
      <c r="I50" s="98">
        <f>SUM(D50:G50)</f>
        <v>1320.8999999999999</v>
      </c>
    </row>
    <row r="51" spans="1:9" s="67" customFormat="1" ht="12.75">
      <c r="A51" s="37" t="s">
        <v>31</v>
      </c>
      <c r="B51" s="68"/>
      <c r="C51" s="68"/>
      <c r="D51" s="89">
        <v>3298.13</v>
      </c>
      <c r="E51" s="89">
        <v>301.28</v>
      </c>
      <c r="F51" s="89">
        <v>1623.19</v>
      </c>
      <c r="G51" s="89">
        <v>1106.94</v>
      </c>
      <c r="H51" s="87">
        <f>SUM(E51:G51)</f>
        <v>3031.41</v>
      </c>
      <c r="I51" s="98">
        <f>SUM(D51:G51)</f>
        <v>6329.540000000001</v>
      </c>
    </row>
    <row r="52" spans="1:9" ht="12.75">
      <c r="A52" s="37" t="s">
        <v>65</v>
      </c>
      <c r="B52" s="6"/>
      <c r="C52" s="6"/>
      <c r="D52" s="139">
        <v>480.5</v>
      </c>
      <c r="E52" s="139">
        <v>68.7</v>
      </c>
      <c r="F52" s="139">
        <v>218.3</v>
      </c>
      <c r="G52" s="139">
        <v>102.7</v>
      </c>
      <c r="H52" s="97">
        <f>SUM(E52:G52)</f>
        <v>389.7</v>
      </c>
      <c r="I52" s="98">
        <f>SUM(D52:G52)</f>
        <v>870.2</v>
      </c>
    </row>
    <row r="53" spans="1:9" ht="12.75">
      <c r="A53" s="37" t="s">
        <v>29</v>
      </c>
      <c r="B53" s="6"/>
      <c r="C53" s="6"/>
      <c r="D53" s="87">
        <v>1437.9</v>
      </c>
      <c r="E53" s="87">
        <v>77.9</v>
      </c>
      <c r="F53" s="87">
        <v>870.8</v>
      </c>
      <c r="G53" s="87">
        <v>637.3</v>
      </c>
      <c r="H53" s="87">
        <f>SUM(E53:G53)</f>
        <v>1586</v>
      </c>
      <c r="I53" s="98">
        <f>SUM(D53:G53)</f>
        <v>3023.9000000000005</v>
      </c>
    </row>
    <row r="54" spans="1:9" ht="12.75">
      <c r="A54" s="29" t="s">
        <v>75</v>
      </c>
      <c r="B54" s="6"/>
      <c r="C54" s="7"/>
      <c r="D54" s="152">
        <v>447.8</v>
      </c>
      <c r="E54" s="152">
        <v>21.5</v>
      </c>
      <c r="F54" s="152">
        <v>117.1</v>
      </c>
      <c r="G54" s="152">
        <v>42.8</v>
      </c>
      <c r="H54" s="87">
        <f>SUM(E54:G54)</f>
        <v>181.39999999999998</v>
      </c>
      <c r="I54" s="98">
        <f>SUM(D54:G54)</f>
        <v>629.1999999999999</v>
      </c>
    </row>
    <row r="55" spans="1:9" ht="13.5" thickBot="1">
      <c r="A55" s="38" t="s">
        <v>27</v>
      </c>
      <c r="B55" s="39"/>
      <c r="C55" s="40"/>
      <c r="D55" s="33">
        <f aca="true" t="shared" si="6" ref="D55:I55">SUM(D50:D54)</f>
        <v>6315.429999999999</v>
      </c>
      <c r="E55" s="33">
        <f t="shared" si="6"/>
        <v>545.48</v>
      </c>
      <c r="F55" s="33">
        <f t="shared" si="6"/>
        <v>3208.7900000000004</v>
      </c>
      <c r="G55" s="33">
        <f t="shared" si="6"/>
        <v>2104.04</v>
      </c>
      <c r="H55" s="33">
        <f t="shared" si="6"/>
        <v>5858.3099999999995</v>
      </c>
      <c r="I55" s="34">
        <f t="shared" si="6"/>
        <v>12173.740000000002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0.11058209184457073</v>
      </c>
      <c r="E60" s="93">
        <f>E40/E50</f>
        <v>0.34954007884362687</v>
      </c>
      <c r="F60" s="93">
        <f>F40/F50</f>
        <v>0.6937269372693727</v>
      </c>
      <c r="G60" s="93">
        <f>G40/G50</f>
        <v>1.0625291647223518</v>
      </c>
      <c r="H60" s="93">
        <f>H40/H50</f>
        <v>0.7726186921469096</v>
      </c>
      <c r="I60" s="94">
        <f>I40/I50</f>
        <v>0.44628662275721104</v>
      </c>
    </row>
    <row r="61" spans="1:9" ht="12.75">
      <c r="A61" s="37" t="s">
        <v>31</v>
      </c>
      <c r="B61" s="2"/>
      <c r="C61" s="3"/>
      <c r="D61" s="93">
        <f>D41/D51</f>
        <v>0.2418400730110699</v>
      </c>
      <c r="E61" s="93">
        <f>E41/E51</f>
        <v>0.3519981412639405</v>
      </c>
      <c r="F61" s="93">
        <f>F41/F51</f>
        <v>0.7581059518602258</v>
      </c>
      <c r="G61" s="93">
        <f>G41/G51</f>
        <v>0.9714709017652265</v>
      </c>
      <c r="H61" s="93">
        <f>H41/H51</f>
        <v>0.7956561468095705</v>
      </c>
      <c r="I61" s="94">
        <f aca="true" t="shared" si="7" ref="H61:I64">I41/I51</f>
        <v>0.5070795034078305</v>
      </c>
    </row>
    <row r="62" spans="1:9" ht="12.75">
      <c r="A62" s="37" t="s">
        <v>65</v>
      </c>
      <c r="B62" s="2"/>
      <c r="C62" s="3"/>
      <c r="D62" s="93">
        <f>D42/D52</f>
        <v>0.13922996878251823</v>
      </c>
      <c r="E62" s="93">
        <f aca="true" t="shared" si="8" ref="D62:G64">E42/E52</f>
        <v>0.42794759825327505</v>
      </c>
      <c r="F62" s="93">
        <f t="shared" si="8"/>
        <v>0.7448465414567109</v>
      </c>
      <c r="G62" s="93">
        <f>G42/G52</f>
        <v>0.9561830574488802</v>
      </c>
      <c r="H62" s="93">
        <f>H42/H52</f>
        <v>0.7446753913266615</v>
      </c>
      <c r="I62" s="94">
        <f t="shared" si="7"/>
        <v>0.4103654332337393</v>
      </c>
    </row>
    <row r="63" spans="1:9" ht="12.75">
      <c r="A63" s="37" t="s">
        <v>29</v>
      </c>
      <c r="B63" s="2"/>
      <c r="C63" s="3"/>
      <c r="D63" s="93">
        <f t="shared" si="8"/>
        <v>0.19354614368175813</v>
      </c>
      <c r="E63" s="93">
        <f t="shared" si="8"/>
        <v>0.40821566110397944</v>
      </c>
      <c r="F63" s="93">
        <f t="shared" si="8"/>
        <v>0.76389526871842</v>
      </c>
      <c r="G63" s="93">
        <f t="shared" si="8"/>
        <v>0.9262513729797583</v>
      </c>
      <c r="H63" s="93">
        <f t="shared" si="7"/>
        <v>0.8116645649432535</v>
      </c>
      <c r="I63" s="94">
        <f t="shared" si="7"/>
        <v>0.5177419888223815</v>
      </c>
    </row>
    <row r="64" spans="1:9" ht="12.75">
      <c r="A64" s="29" t="s">
        <v>75</v>
      </c>
      <c r="B64" s="2"/>
      <c r="C64" s="3"/>
      <c r="D64" s="93">
        <f t="shared" si="8"/>
        <v>0.02635104957570344</v>
      </c>
      <c r="E64" s="93">
        <f t="shared" si="8"/>
        <v>0.037209302325581395</v>
      </c>
      <c r="F64" s="93">
        <f t="shared" si="8"/>
        <v>0.05123825789923143</v>
      </c>
      <c r="G64" s="93">
        <f t="shared" si="8"/>
        <v>0.011682242990654207</v>
      </c>
      <c r="H64" s="93">
        <f t="shared" si="7"/>
        <v>0.040242557883131205</v>
      </c>
      <c r="I64" s="94">
        <f t="shared" si="7"/>
        <v>0.03035600762873491</v>
      </c>
    </row>
    <row r="65" spans="1:9" ht="13.5" thickBot="1">
      <c r="A65" s="38" t="s">
        <v>27</v>
      </c>
      <c r="B65" s="31"/>
      <c r="C65" s="32"/>
      <c r="D65" s="63">
        <f aca="true" t="shared" si="9" ref="D65:I65">D45/D55</f>
        <v>0.19422588802346</v>
      </c>
      <c r="E65" s="63">
        <f t="shared" si="9"/>
        <v>0.35684168072156636</v>
      </c>
      <c r="F65" s="63">
        <f t="shared" si="9"/>
        <v>0.7253668828436887</v>
      </c>
      <c r="G65" s="63">
        <f t="shared" si="9"/>
        <v>0.9467785783540237</v>
      </c>
      <c r="H65" s="63">
        <f t="shared" si="9"/>
        <v>0.770573766154403</v>
      </c>
      <c r="I65" s="64">
        <f t="shared" si="9"/>
        <v>0.47157898887277044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40</v>
      </c>
      <c r="E70" s="100">
        <v>40</v>
      </c>
      <c r="F70" s="100">
        <v>36</v>
      </c>
      <c r="G70" s="100">
        <v>17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67</v>
      </c>
      <c r="E71" s="90">
        <v>74</v>
      </c>
      <c r="F71" s="90">
        <v>63</v>
      </c>
      <c r="G71" s="90">
        <v>20</v>
      </c>
      <c r="H71" s="101"/>
      <c r="I71" s="102"/>
    </row>
    <row r="72" spans="1:9" ht="12.75">
      <c r="A72" s="37" t="s">
        <v>65</v>
      </c>
      <c r="B72" s="2"/>
      <c r="C72" s="2"/>
      <c r="D72" s="103">
        <v>51</v>
      </c>
      <c r="E72" s="103">
        <v>51</v>
      </c>
      <c r="F72" s="103">
        <v>44</v>
      </c>
      <c r="G72" s="103">
        <v>17</v>
      </c>
      <c r="H72" s="101"/>
      <c r="I72" s="102"/>
    </row>
    <row r="73" spans="1:9" ht="12.75">
      <c r="A73" s="37" t="s">
        <v>29</v>
      </c>
      <c r="B73" s="2"/>
      <c r="C73" s="2"/>
      <c r="D73" s="103">
        <v>61</v>
      </c>
      <c r="E73" s="103">
        <v>59</v>
      </c>
      <c r="F73" s="103">
        <v>49</v>
      </c>
      <c r="G73" s="103">
        <v>28</v>
      </c>
      <c r="H73" s="101"/>
      <c r="I73" s="102"/>
    </row>
    <row r="74" spans="1:9" ht="12.75">
      <c r="A74" s="29" t="s">
        <v>75</v>
      </c>
      <c r="B74" s="2"/>
      <c r="C74" s="3"/>
      <c r="D74" s="153">
        <v>9</v>
      </c>
      <c r="E74" s="153">
        <v>5</v>
      </c>
      <c r="F74" s="153">
        <v>3</v>
      </c>
      <c r="G74" s="154">
        <v>1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367</v>
      </c>
      <c r="E84" s="70">
        <v>84</v>
      </c>
      <c r="F84" s="70">
        <v>39</v>
      </c>
      <c r="G84" s="70">
        <v>3</v>
      </c>
      <c r="H84" s="69">
        <f aca="true" t="shared" si="10" ref="H84:H89">SUM(E84:G84)</f>
        <v>126</v>
      </c>
      <c r="I84" s="71">
        <f aca="true" t="shared" si="11" ref="I84:I89">SUM(D84:G84)</f>
        <v>493</v>
      </c>
    </row>
    <row r="85" spans="1:9" ht="12.75">
      <c r="A85" s="29" t="s">
        <v>15</v>
      </c>
      <c r="B85" s="2"/>
      <c r="C85" s="2"/>
      <c r="D85" s="69">
        <v>874</v>
      </c>
      <c r="E85" s="70">
        <v>123</v>
      </c>
      <c r="F85" s="70">
        <v>57</v>
      </c>
      <c r="G85" s="70">
        <v>10</v>
      </c>
      <c r="H85" s="69">
        <f t="shared" si="10"/>
        <v>190</v>
      </c>
      <c r="I85" s="71">
        <f t="shared" si="11"/>
        <v>1064</v>
      </c>
    </row>
    <row r="86" spans="1:9" s="67" customFormat="1" ht="12.75">
      <c r="A86" s="29" t="s">
        <v>40</v>
      </c>
      <c r="B86" s="66"/>
      <c r="C86" s="66"/>
      <c r="D86" s="72">
        <v>13847</v>
      </c>
      <c r="E86" s="73">
        <v>938</v>
      </c>
      <c r="F86" s="72">
        <v>264</v>
      </c>
      <c r="G86" s="74">
        <v>10</v>
      </c>
      <c r="H86" s="69">
        <f>SUM(E86:G86)</f>
        <v>1212</v>
      </c>
      <c r="I86" s="71">
        <f t="shared" si="11"/>
        <v>15059</v>
      </c>
    </row>
    <row r="87" spans="1:9" s="67" customFormat="1" ht="12.75">
      <c r="A87" s="29" t="s">
        <v>41</v>
      </c>
      <c r="B87" s="66"/>
      <c r="C87" s="66"/>
      <c r="D87" s="72">
        <v>13639</v>
      </c>
      <c r="E87" s="73">
        <v>803</v>
      </c>
      <c r="F87" s="72">
        <v>384</v>
      </c>
      <c r="G87" s="74">
        <v>8</v>
      </c>
      <c r="H87" s="69">
        <f t="shared" si="10"/>
        <v>1195</v>
      </c>
      <c r="I87" s="71">
        <f t="shared" si="11"/>
        <v>14834</v>
      </c>
    </row>
    <row r="88" spans="1:9" ht="12.75">
      <c r="A88" s="29" t="s">
        <v>66</v>
      </c>
      <c r="B88" s="2"/>
      <c r="C88" s="2"/>
      <c r="D88" s="137">
        <v>471</v>
      </c>
      <c r="E88" s="138">
        <v>44</v>
      </c>
      <c r="F88" s="138">
        <v>11</v>
      </c>
      <c r="G88" s="138">
        <v>1</v>
      </c>
      <c r="H88" s="69">
        <f t="shared" si="10"/>
        <v>56</v>
      </c>
      <c r="I88" s="71">
        <f t="shared" si="11"/>
        <v>527</v>
      </c>
    </row>
    <row r="89" spans="1:9" ht="12.75">
      <c r="A89" s="29" t="s">
        <v>67</v>
      </c>
      <c r="B89" s="2"/>
      <c r="C89" s="2"/>
      <c r="D89" s="137">
        <v>721</v>
      </c>
      <c r="E89" s="138">
        <v>184</v>
      </c>
      <c r="F89" s="138">
        <v>65</v>
      </c>
      <c r="G89" s="138">
        <v>0</v>
      </c>
      <c r="H89" s="69">
        <f t="shared" si="10"/>
        <v>249</v>
      </c>
      <c r="I89" s="71">
        <f t="shared" si="11"/>
        <v>970</v>
      </c>
    </row>
    <row r="90" spans="1:9" ht="12.75">
      <c r="A90" s="29" t="s">
        <v>42</v>
      </c>
      <c r="B90" s="2"/>
      <c r="C90" s="2"/>
      <c r="D90" s="69">
        <v>1967</v>
      </c>
      <c r="E90" s="69">
        <v>72</v>
      </c>
      <c r="F90" s="69">
        <v>89</v>
      </c>
      <c r="G90" s="69">
        <v>3</v>
      </c>
      <c r="H90" s="69">
        <f>SUM(E90:G90)</f>
        <v>164</v>
      </c>
      <c r="I90" s="71">
        <f>SUM(D90:G90)</f>
        <v>2131</v>
      </c>
    </row>
    <row r="91" spans="1:9" ht="12.75">
      <c r="A91" s="29" t="s">
        <v>43</v>
      </c>
      <c r="B91" s="2"/>
      <c r="C91" s="2"/>
      <c r="D91" s="69">
        <v>4299</v>
      </c>
      <c r="E91" s="69">
        <v>345</v>
      </c>
      <c r="F91" s="69">
        <v>266</v>
      </c>
      <c r="G91" s="69">
        <v>9</v>
      </c>
      <c r="H91" s="70">
        <f>SUM(E91:G91)</f>
        <v>620</v>
      </c>
      <c r="I91" s="71">
        <f>SUM(D91:G91)</f>
        <v>4919</v>
      </c>
    </row>
    <row r="92" spans="1:9" ht="12.75">
      <c r="A92" s="29" t="s">
        <v>76</v>
      </c>
      <c r="B92" s="2"/>
      <c r="C92" s="2"/>
      <c r="D92" s="147" t="s">
        <v>78</v>
      </c>
      <c r="E92" s="147" t="s">
        <v>78</v>
      </c>
      <c r="F92" s="147" t="s">
        <v>78</v>
      </c>
      <c r="G92" s="147" t="s">
        <v>78</v>
      </c>
      <c r="H92" s="147" t="s">
        <v>78</v>
      </c>
      <c r="I92" s="147" t="s">
        <v>78</v>
      </c>
    </row>
    <row r="93" spans="1:9" ht="12.75">
      <c r="A93" s="29" t="s">
        <v>77</v>
      </c>
      <c r="B93" s="2"/>
      <c r="C93" s="3"/>
      <c r="D93" s="147" t="s">
        <v>78</v>
      </c>
      <c r="E93" s="147" t="s">
        <v>78</v>
      </c>
      <c r="F93" s="147" t="s">
        <v>78</v>
      </c>
      <c r="G93" s="147" t="s">
        <v>78</v>
      </c>
      <c r="H93" s="147" t="s">
        <v>78</v>
      </c>
      <c r="I93" s="147" t="s">
        <v>78</v>
      </c>
    </row>
    <row r="94" spans="1:9" ht="12.75">
      <c r="A94" s="50" t="s">
        <v>44</v>
      </c>
      <c r="B94" s="14"/>
      <c r="C94" s="15"/>
      <c r="D94" s="21">
        <f aca="true" t="shared" si="12" ref="D94:G95">D84+D86+D88+D90</f>
        <v>16652</v>
      </c>
      <c r="E94" s="21">
        <f t="shared" si="12"/>
        <v>1138</v>
      </c>
      <c r="F94" s="21">
        <f t="shared" si="12"/>
        <v>403</v>
      </c>
      <c r="G94" s="61">
        <f t="shared" si="12"/>
        <v>17</v>
      </c>
      <c r="H94" s="21">
        <f>+SUM(E94:G94)</f>
        <v>1558</v>
      </c>
      <c r="I94" s="62">
        <f>+SUM(D94:G94)</f>
        <v>18210</v>
      </c>
    </row>
    <row r="95" spans="1:9" ht="13.5" thickBot="1">
      <c r="A95" s="30" t="s">
        <v>45</v>
      </c>
      <c r="B95" s="51"/>
      <c r="C95" s="52"/>
      <c r="D95" s="53">
        <f t="shared" si="12"/>
        <v>19533</v>
      </c>
      <c r="E95" s="53">
        <f t="shared" si="12"/>
        <v>1455</v>
      </c>
      <c r="F95" s="53">
        <f t="shared" si="12"/>
        <v>772</v>
      </c>
      <c r="G95" s="59">
        <f t="shared" si="12"/>
        <v>27</v>
      </c>
      <c r="H95" s="53">
        <f>+SUM(E95:G95)</f>
        <v>2254</v>
      </c>
      <c r="I95" s="60">
        <f>+SUM(D95:G95)</f>
        <v>21787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7" t="s">
        <v>48</v>
      </c>
      <c r="B100" s="158"/>
      <c r="C100" s="158"/>
      <c r="D100" s="158"/>
      <c r="E100" s="158"/>
      <c r="F100" s="158"/>
      <c r="G100" s="158"/>
      <c r="H100" s="158"/>
      <c r="I100" s="159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15793</v>
      </c>
      <c r="H103" s="118">
        <v>10539</v>
      </c>
      <c r="I103" s="91">
        <f>SUM(G103:H103)</f>
        <v>26332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57895</v>
      </c>
      <c r="H104" s="118">
        <v>53228</v>
      </c>
      <c r="I104" s="91">
        <f>SUM(G104:H104)</f>
        <v>111123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0.27278694187753694</v>
      </c>
      <c r="H105" s="120">
        <f>H103/H104</f>
        <v>0.19799729465694746</v>
      </c>
      <c r="I105" s="121">
        <f>I103/I104</f>
        <v>0.23696264499698533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58.68</v>
      </c>
      <c r="H107" s="148">
        <v>44.7191</v>
      </c>
      <c r="I107" s="122">
        <f>SUM(G107:H107)</f>
        <v>103.3991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214.14</v>
      </c>
      <c r="H108" s="148">
        <v>229.3413</v>
      </c>
      <c r="I108" s="122">
        <f>SUM(G108:H108)</f>
        <v>443.4813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0.27402633790977865</v>
      </c>
      <c r="H109" s="126">
        <f>H107/H108</f>
        <v>0.19498930197046935</v>
      </c>
      <c r="I109" s="127">
        <f>I107/I108</f>
        <v>0.23315323554792505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60" t="s">
        <v>54</v>
      </c>
      <c r="B113" s="161"/>
      <c r="C113" s="161"/>
      <c r="D113" s="161"/>
      <c r="E113" s="161"/>
      <c r="F113" s="161"/>
      <c r="G113" s="161"/>
      <c r="H113" s="161"/>
      <c r="I113" s="162"/>
    </row>
    <row r="114" spans="1:9" ht="12.75">
      <c r="A114" s="160" t="s">
        <v>55</v>
      </c>
      <c r="B114" s="161"/>
      <c r="C114" s="161"/>
      <c r="D114" s="161"/>
      <c r="E114" s="161"/>
      <c r="F114" s="161"/>
      <c r="G114" s="161"/>
      <c r="H114" s="161"/>
      <c r="I114" s="162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9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9</v>
      </c>
      <c r="F119" s="132">
        <v>23</v>
      </c>
      <c r="G119" s="132">
        <v>3</v>
      </c>
      <c r="H119" s="132">
        <v>72</v>
      </c>
      <c r="I119" s="150">
        <v>128</v>
      </c>
      <c r="J119" s="130">
        <f>SUM(E119:I119)</f>
        <v>235</v>
      </c>
    </row>
    <row r="120" spans="1:10" ht="13.5" thickBot="1">
      <c r="A120" s="56" t="s">
        <v>59</v>
      </c>
      <c r="B120" s="54"/>
      <c r="C120" s="54"/>
      <c r="D120" s="133"/>
      <c r="E120" s="134">
        <v>13.5</v>
      </c>
      <c r="F120" s="134">
        <v>32</v>
      </c>
      <c r="G120" s="134">
        <v>4.5</v>
      </c>
      <c r="H120" s="135">
        <v>47</v>
      </c>
      <c r="I120" s="151">
        <v>42.8</v>
      </c>
      <c r="J120" s="136">
        <f>SUM(E120:I120)</f>
        <v>139.8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2020-01-07T17:45:09Z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