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 defaultThemeVersion="124226"/>
  <bookViews>
    <workbookView xWindow="1335" yWindow="1560" windowWidth="1336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50" i="1" l="1"/>
  <c r="H53" i="1"/>
  <c r="H52" i="1"/>
  <c r="H51" i="1"/>
  <c r="H43" i="1"/>
  <c r="H42" i="1"/>
  <c r="H41" i="1"/>
  <c r="H40" i="1"/>
  <c r="H23" i="1"/>
  <c r="H22" i="1"/>
  <c r="H21" i="1"/>
  <c r="H20" i="1"/>
  <c r="H13" i="1"/>
  <c r="H12" i="1"/>
  <c r="H11" i="1"/>
  <c r="H10" i="1"/>
  <c r="D15" i="1" l="1"/>
  <c r="I10" i="1"/>
  <c r="H86" i="1"/>
  <c r="D32" i="1"/>
  <c r="G62" i="1"/>
  <c r="D62" i="1"/>
  <c r="I21" i="1"/>
  <c r="I118" i="1"/>
  <c r="D60" i="1"/>
  <c r="D30" i="1"/>
  <c r="H91" i="1"/>
  <c r="H104" i="1"/>
  <c r="G104" i="1"/>
  <c r="I91" i="1"/>
  <c r="I90" i="1"/>
  <c r="I87" i="1"/>
  <c r="I86" i="1"/>
  <c r="D94" i="1"/>
  <c r="E94" i="1"/>
  <c r="F94" i="1"/>
  <c r="G94" i="1"/>
  <c r="D93" i="1"/>
  <c r="E93" i="1"/>
  <c r="F93" i="1"/>
  <c r="G93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G35" i="1"/>
  <c r="I31" i="1"/>
  <c r="I108" i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<sst xmlns="http://schemas.openxmlformats.org/spreadsheetml/2006/main" count="156" uniqueCount="76">
  <si>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</si>
  <si>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</si>
  <si>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</si>
  <si>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</si>
  <si>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</si>
  <si>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</si>
  <si>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</si>
  <si>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</si>
  <si>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</si>
  <si>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</si>
  <si>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</si>
  <si>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</si>
  <si>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</si>
  <si>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</si>
  <si>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</si>
  <si>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</si>
  <si>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</si>
  <si>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</si>
  <si>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</si>
  <si>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</si>
  <si>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</si>
  <si>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</si>
  <si>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</si>
  <si>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</si>
  <si>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</si>
  <si>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</si>
  <si>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</si>
  <si>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</si>
  <si>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</si>
  <si>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</si>
  <si>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</si>
  <si>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</si>
  <si>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</si>
  <si>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</si>
  <si>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</si>
  <si>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</si>
  <si>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</si>
  <si>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</si>
  <si>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</si>
  <si>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</si>
  <si>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</si>
  <si>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</si>
  <si>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</si>
  <si>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</si>
  <si>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</si>
  <si>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</si>
  <si>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</si>
  <si>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</si>
  <si>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</si>
  <si>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</si>
  <si>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</si>
  <si>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</si>
  <si>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</si>
  <si>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</si>
  <si>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</si>
  <si>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</si>
  <si>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</si>
  <si>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</si>
  <si>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</si>
  <si>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</si>
  <si>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</si>
  <si>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</si>
  <si>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</si>
  <si>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</si>
  <si>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</si>
  <si>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</si>
  <si>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</si>
  <si>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</si>
  <si>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</si>
  <si>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</si>
  <si>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</si>
  <si>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</si>
  <si>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</si>
  <si>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</si>
  <si>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</si>
  <si>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Ocotber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</si>
</sst>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10" fillId="0" borderId="0" xfId="0" applyFont="1"/>
    <xf numFmtId="3" fontId="1" fillId="3" borderId="1" xfId="0" applyNumberFormat="1" applyFont="1" applyFill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44"/>
  <sheetViews>
    <sheetView tabSelected="1" zoomScale="118" zoomScaleNormal="118" zoomScalePageLayoutView="118" workbookViewId="0">
      <selection activeCell="C3" sqref="C3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2" x14ac:dyDescent="0.2">
      <c r="F2" s="5" t="s">
        <v>17</v>
      </c>
    </row>
    <row r="3" spans="1:12" x14ac:dyDescent="0.2">
      <c r="F3" s="5" t="s">
        <v>18</v>
      </c>
      <c r="H3" s="86"/>
    </row>
    <row r="4" spans="1:12" x14ac:dyDescent="0.2">
      <c r="D4" s="86"/>
      <c r="E4" s="86"/>
      <c r="F4" s="22" t="s">
        <v>75</v>
      </c>
      <c r="G4" s="86"/>
      <c r="H4" s="86"/>
    </row>
    <row r="5" spans="1:12" x14ac:dyDescent="0.2">
      <c r="F5" s="153"/>
      <c r="H5" s="152"/>
      <c r="I5" s="152"/>
      <c r="J5" s="152"/>
    </row>
    <row r="6" spans="1:12" x14ac:dyDescent="0.2">
      <c r="E6" s="87"/>
      <c r="F6" s="87" t="s">
        <v>19</v>
      </c>
    </row>
    <row r="7" spans="1:12" ht="13.5" thickBot="1" x14ac:dyDescent="0.25"/>
    <row r="8" spans="1:12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2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2" x14ac:dyDescent="0.2">
      <c r="A10" s="29" t="s">
        <v>13</v>
      </c>
      <c r="B10" s="2"/>
      <c r="C10" s="23"/>
      <c r="D10" s="89">
        <v>26433</v>
      </c>
      <c r="E10" s="89">
        <v>7118</v>
      </c>
      <c r="F10" s="89">
        <v>3631</v>
      </c>
      <c r="G10" s="89">
        <v>104</v>
      </c>
      <c r="H10" s="89">
        <f>SUM(E10:G10)</f>
        <v>10853</v>
      </c>
      <c r="I10" s="90">
        <f>SUM(D10:G10)</f>
        <v>37286</v>
      </c>
    </row>
    <row r="11" spans="1:12" s="67" customFormat="1" x14ac:dyDescent="0.2">
      <c r="A11" s="29" t="s">
        <v>28</v>
      </c>
      <c r="B11" s="66"/>
      <c r="C11" s="66"/>
      <c r="D11" s="91">
        <v>276834</v>
      </c>
      <c r="E11" s="91">
        <v>36796</v>
      </c>
      <c r="F11" s="91">
        <v>17195</v>
      </c>
      <c r="G11" s="92">
        <v>561</v>
      </c>
      <c r="H11" s="89">
        <f>SUM(E11:G11)</f>
        <v>54552</v>
      </c>
      <c r="I11" s="90">
        <f>SUM(D11:G11)</f>
        <v>331386</v>
      </c>
    </row>
    <row r="12" spans="1:12" x14ac:dyDescent="0.2">
      <c r="A12" s="29" t="s">
        <v>65</v>
      </c>
      <c r="B12" s="2"/>
      <c r="C12" s="2"/>
      <c r="D12" s="146">
        <v>26820</v>
      </c>
      <c r="E12" s="146">
        <v>8654</v>
      </c>
      <c r="F12" s="146">
        <v>3018</v>
      </c>
      <c r="G12" s="146">
        <v>78</v>
      </c>
      <c r="H12" s="89">
        <f>SUM(E12:G12)</f>
        <v>11750</v>
      </c>
      <c r="I12" s="90">
        <f>SUM(D12:G12)</f>
        <v>38570</v>
      </c>
    </row>
    <row r="13" spans="1:12" ht="15.75" x14ac:dyDescent="0.25">
      <c r="A13" s="29" t="s">
        <v>29</v>
      </c>
      <c r="B13" s="2"/>
      <c r="C13" s="2"/>
      <c r="D13" s="146">
        <v>105838</v>
      </c>
      <c r="E13" s="146">
        <v>11341</v>
      </c>
      <c r="F13" s="146">
        <v>10069</v>
      </c>
      <c r="G13" s="146">
        <v>489</v>
      </c>
      <c r="H13" s="89">
        <f>SUM(E13:G13)</f>
        <v>21899</v>
      </c>
      <c r="I13" s="90">
        <f>SUM(D13:G13)</f>
        <v>127737</v>
      </c>
      <c r="L13" s="154"/>
    </row>
    <row r="14" spans="1:12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2" ht="13.5" thickBot="1" x14ac:dyDescent="0.25">
      <c r="A15" s="30" t="s">
        <v>27</v>
      </c>
      <c r="B15" s="31"/>
      <c r="C15" s="32"/>
      <c r="D15" s="148">
        <f>SUM(D10:D13)</f>
        <v>435925</v>
      </c>
      <c r="E15" s="148">
        <f>SUM(E10:E13)</f>
        <v>63909</v>
      </c>
      <c r="F15" s="148">
        <f>SUM(F10:F13)</f>
        <v>33913</v>
      </c>
      <c r="G15" s="148">
        <f>SUM(G10:G13)</f>
        <v>1232</v>
      </c>
      <c r="H15" s="33">
        <f t="shared" ref="H15" si="0">SUM(H10:H13)</f>
        <v>99054</v>
      </c>
      <c r="I15" s="34">
        <f>SUM(I10:I13)</f>
        <v>534979</v>
      </c>
    </row>
    <row r="16" spans="1:12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231350</v>
      </c>
      <c r="E20" s="89">
        <v>28941</v>
      </c>
      <c r="F20" s="89">
        <v>6556</v>
      </c>
      <c r="G20" s="89">
        <v>116</v>
      </c>
      <c r="H20" s="89">
        <f>SUM(E20:G20)</f>
        <v>35613</v>
      </c>
      <c r="I20" s="90">
        <f>SUM(D20:G20)</f>
        <v>266963</v>
      </c>
    </row>
    <row r="21" spans="1:9" s="67" customFormat="1" x14ac:dyDescent="0.2">
      <c r="A21" s="29" t="s">
        <v>31</v>
      </c>
      <c r="B21" s="66"/>
      <c r="C21" s="66"/>
      <c r="D21" s="91">
        <v>1146278</v>
      </c>
      <c r="E21" s="91">
        <v>101986</v>
      </c>
      <c r="F21" s="91">
        <v>27185</v>
      </c>
      <c r="G21" s="91">
        <v>582</v>
      </c>
      <c r="H21" s="89">
        <f>SUM(E21:G21)</f>
        <v>129753</v>
      </c>
      <c r="I21" s="90">
        <f>SUM(D21:G21)</f>
        <v>1276031</v>
      </c>
    </row>
    <row r="22" spans="1:9" x14ac:dyDescent="0.2">
      <c r="A22" s="29" t="s">
        <v>65</v>
      </c>
      <c r="B22" s="2"/>
      <c r="C22" s="2"/>
      <c r="D22" s="146">
        <v>177008</v>
      </c>
      <c r="E22" s="146">
        <v>26998</v>
      </c>
      <c r="F22" s="146">
        <v>5409</v>
      </c>
      <c r="G22" s="146">
        <v>79</v>
      </c>
      <c r="H22" s="89">
        <f>SUM(E22:G22)</f>
        <v>32486</v>
      </c>
      <c r="I22" s="90">
        <f>SUM(D22:G22)</f>
        <v>209494</v>
      </c>
    </row>
    <row r="23" spans="1:9" x14ac:dyDescent="0.2">
      <c r="A23" s="29" t="s">
        <v>29</v>
      </c>
      <c r="B23" s="2"/>
      <c r="C23" s="2"/>
      <c r="D23" s="146">
        <v>515553</v>
      </c>
      <c r="E23" s="146">
        <v>32180</v>
      </c>
      <c r="F23" s="146">
        <v>17427</v>
      </c>
      <c r="G23" s="146">
        <v>579</v>
      </c>
      <c r="H23" s="89">
        <f>SUM(E23:G23)</f>
        <v>50186</v>
      </c>
      <c r="I23" s="90">
        <f>SUM(D23:G23)</f>
        <v>565739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2070189</v>
      </c>
      <c r="E25" s="33">
        <f t="shared" si="1"/>
        <v>190105</v>
      </c>
      <c r="F25" s="33">
        <f t="shared" si="1"/>
        <v>56577</v>
      </c>
      <c r="G25" s="33">
        <f t="shared" si="1"/>
        <v>1356</v>
      </c>
      <c r="H25" s="33">
        <f t="shared" si="1"/>
        <v>248038</v>
      </c>
      <c r="I25" s="34">
        <f t="shared" si="1"/>
        <v>2318227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0.11425545709963258</v>
      </c>
      <c r="E30" s="97">
        <f t="shared" si="2"/>
        <v>0.24594865415846032</v>
      </c>
      <c r="F30" s="97">
        <f t="shared" si="2"/>
        <v>0.55384380719951187</v>
      </c>
      <c r="G30" s="97">
        <f t="shared" si="2"/>
        <v>0.89655172413793105</v>
      </c>
      <c r="H30" s="97">
        <f t="shared" ref="H30" si="3">H10/H20</f>
        <v>0.3047482660826103</v>
      </c>
      <c r="I30" s="98">
        <f>I10/I20</f>
        <v>0.13966729471874378</v>
      </c>
    </row>
    <row r="31" spans="1:9" x14ac:dyDescent="0.2">
      <c r="A31" s="29" t="s">
        <v>31</v>
      </c>
      <c r="B31" s="2"/>
      <c r="C31" s="3"/>
      <c r="D31" s="97">
        <f t="shared" si="2"/>
        <v>0.24150685959252469</v>
      </c>
      <c r="E31" s="97">
        <f t="shared" si="2"/>
        <v>0.36079461886925657</v>
      </c>
      <c r="F31" s="97">
        <f t="shared" si="2"/>
        <v>0.63251793268346512</v>
      </c>
      <c r="G31" s="97">
        <f t="shared" si="2"/>
        <v>0.96391752577319589</v>
      </c>
      <c r="H31" s="97">
        <f t="shared" ref="D31:I33" si="4">H11/H21</f>
        <v>0.42042958544311115</v>
      </c>
      <c r="I31" s="98">
        <f t="shared" si="4"/>
        <v>0.25970058721143924</v>
      </c>
    </row>
    <row r="32" spans="1:9" x14ac:dyDescent="0.2">
      <c r="A32" s="29" t="s">
        <v>65</v>
      </c>
      <c r="B32" s="2"/>
      <c r="C32" s="3"/>
      <c r="D32" s="97">
        <f>D12/D22</f>
        <v>0.15151857543161892</v>
      </c>
      <c r="E32" s="97">
        <f t="shared" si="4"/>
        <v>0.32054226238980665</v>
      </c>
      <c r="F32" s="97">
        <f t="shared" si="4"/>
        <v>0.55795895729339984</v>
      </c>
      <c r="G32" s="97">
        <f t="shared" si="4"/>
        <v>0.98734177215189878</v>
      </c>
      <c r="H32" s="97">
        <f t="shared" si="4"/>
        <v>0.36169426830019086</v>
      </c>
      <c r="I32" s="98">
        <f t="shared" si="4"/>
        <v>0.18411028478142571</v>
      </c>
    </row>
    <row r="33" spans="1:9" x14ac:dyDescent="0.2">
      <c r="A33" s="29" t="s">
        <v>29</v>
      </c>
      <c r="B33" s="2"/>
      <c r="C33" s="3"/>
      <c r="D33" s="97">
        <f t="shared" si="4"/>
        <v>0.20529024174042243</v>
      </c>
      <c r="E33" s="97">
        <f t="shared" si="4"/>
        <v>0.35242386575512741</v>
      </c>
      <c r="F33" s="97">
        <f t="shared" si="4"/>
        <v>0.57778160325931027</v>
      </c>
      <c r="G33" s="97">
        <f t="shared" si="4"/>
        <v>0.84455958549222798</v>
      </c>
      <c r="H33" s="97">
        <f t="shared" si="4"/>
        <v>0.43635675287928904</v>
      </c>
      <c r="I33" s="98">
        <f t="shared" si="4"/>
        <v>0.22578786330799186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0.21057256124923859</v>
      </c>
      <c r="E35" s="63">
        <f t="shared" si="5"/>
        <v>0.33617737566081901</v>
      </c>
      <c r="F35" s="63">
        <f t="shared" si="5"/>
        <v>0.59941318910511343</v>
      </c>
      <c r="G35" s="63">
        <f t="shared" si="5"/>
        <v>0.90855457227138647</v>
      </c>
      <c r="H35" s="63">
        <f t="shared" si="5"/>
        <v>0.39935009958151574</v>
      </c>
      <c r="I35" s="64">
        <f t="shared" si="5"/>
        <v>0.23077075713465506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75.099999999999994</v>
      </c>
      <c r="E40" s="89">
        <v>23.7</v>
      </c>
      <c r="F40" s="89">
        <v>248.5</v>
      </c>
      <c r="G40" s="89">
        <v>238.4</v>
      </c>
      <c r="H40" s="89">
        <f>SUM(E40:G40)</f>
        <v>510.6</v>
      </c>
      <c r="I40" s="90">
        <f>SUM(D40:G40)</f>
        <v>585.70000000000005</v>
      </c>
    </row>
    <row r="41" spans="1:9" s="67" customFormat="1" x14ac:dyDescent="0.2">
      <c r="A41" s="37" t="s">
        <v>31</v>
      </c>
      <c r="B41" s="68"/>
      <c r="C41" s="68"/>
      <c r="D41" s="91">
        <v>914.81</v>
      </c>
      <c r="E41" s="91">
        <v>113.85</v>
      </c>
      <c r="F41" s="91">
        <v>1261.43</v>
      </c>
      <c r="G41" s="101">
        <v>1147.92</v>
      </c>
      <c r="H41" s="89">
        <f>SUM(E41:G41)</f>
        <v>2523.1999999999998</v>
      </c>
      <c r="I41" s="90">
        <f>SUM(D41:G41)</f>
        <v>3438.01</v>
      </c>
    </row>
    <row r="42" spans="1:9" x14ac:dyDescent="0.2">
      <c r="A42" s="37" t="s">
        <v>65</v>
      </c>
      <c r="B42" s="6"/>
      <c r="C42" s="6"/>
      <c r="D42" s="146">
        <v>88.1</v>
      </c>
      <c r="E42" s="146">
        <v>32.4</v>
      </c>
      <c r="F42" s="146">
        <v>160.5</v>
      </c>
      <c r="G42" s="146">
        <v>124.9</v>
      </c>
      <c r="H42" s="103">
        <f>SUM(E42:G42)</f>
        <v>317.8</v>
      </c>
      <c r="I42" s="90">
        <f>SUM(D42:G42)</f>
        <v>405.9</v>
      </c>
    </row>
    <row r="43" spans="1:9" x14ac:dyDescent="0.2">
      <c r="A43" s="37" t="s">
        <v>29</v>
      </c>
      <c r="B43" s="6"/>
      <c r="C43" s="6"/>
      <c r="D43" s="89">
        <v>316.39999999999998</v>
      </c>
      <c r="E43" s="89">
        <v>40</v>
      </c>
      <c r="F43" s="89">
        <v>664.8</v>
      </c>
      <c r="G43" s="89">
        <v>643.79999999999995</v>
      </c>
      <c r="H43" s="89">
        <f>SUM(E43:G43)</f>
        <v>1348.6</v>
      </c>
      <c r="I43" s="90">
        <f>SUM(D43:G43)</f>
        <v>1665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1394.4099999999999</v>
      </c>
      <c r="E45" s="33">
        <f t="shared" si="6"/>
        <v>209.95</v>
      </c>
      <c r="F45" s="33">
        <f t="shared" si="6"/>
        <v>2335.23</v>
      </c>
      <c r="G45" s="33">
        <f t="shared" si="6"/>
        <v>2155.0200000000004</v>
      </c>
      <c r="H45" s="33">
        <f t="shared" si="6"/>
        <v>4700.2</v>
      </c>
      <c r="I45" s="34">
        <f t="shared" si="6"/>
        <v>6094.61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657.3</v>
      </c>
      <c r="E50" s="89">
        <v>80</v>
      </c>
      <c r="F50" s="89">
        <v>352.3</v>
      </c>
      <c r="G50" s="155">
        <v>253.2</v>
      </c>
      <c r="H50" s="89">
        <f>SUM(E50:G50)</f>
        <v>685.5</v>
      </c>
      <c r="I50" s="104">
        <f>SUM(D50:G50)</f>
        <v>1342.8</v>
      </c>
    </row>
    <row r="51" spans="1:9" s="67" customFormat="1" x14ac:dyDescent="0.2">
      <c r="A51" s="37" t="s">
        <v>31</v>
      </c>
      <c r="B51" s="68"/>
      <c r="C51" s="68"/>
      <c r="D51" s="91">
        <v>3593.56</v>
      </c>
      <c r="E51" s="91">
        <v>312.22000000000003</v>
      </c>
      <c r="F51" s="91">
        <v>1667.91</v>
      </c>
      <c r="G51" s="91">
        <v>1182.08</v>
      </c>
      <c r="H51" s="89">
        <f>SUM(E51:G51)</f>
        <v>3162.21</v>
      </c>
      <c r="I51" s="104">
        <f>SUM(D51:G51)</f>
        <v>6755.7699999999995</v>
      </c>
    </row>
    <row r="52" spans="1:9" x14ac:dyDescent="0.2">
      <c r="A52" s="37" t="s">
        <v>65</v>
      </c>
      <c r="B52" s="6"/>
      <c r="C52" s="6"/>
      <c r="D52" s="146">
        <v>500.7</v>
      </c>
      <c r="E52" s="146">
        <v>73.7</v>
      </c>
      <c r="F52" s="146">
        <v>219.5</v>
      </c>
      <c r="G52" s="146">
        <v>126.2</v>
      </c>
      <c r="H52" s="103">
        <f>SUM(E52:G52)</f>
        <v>419.4</v>
      </c>
      <c r="I52" s="104">
        <f>SUM(D52:G52)</f>
        <v>920.1</v>
      </c>
    </row>
    <row r="53" spans="1:9" x14ac:dyDescent="0.2">
      <c r="A53" s="37" t="s">
        <v>29</v>
      </c>
      <c r="B53" s="6"/>
      <c r="C53" s="6"/>
      <c r="D53" s="89">
        <v>1441.4</v>
      </c>
      <c r="E53" s="89">
        <v>88.9</v>
      </c>
      <c r="F53" s="89">
        <v>859.9</v>
      </c>
      <c r="G53" s="89">
        <v>696.5</v>
      </c>
      <c r="H53" s="89">
        <f>SUM(E53:G53)</f>
        <v>1645.3</v>
      </c>
      <c r="I53" s="104">
        <f>SUM(D53:G53)</f>
        <v>3086.7000000000003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6192.9599999999991</v>
      </c>
      <c r="E55" s="33">
        <f t="shared" si="7"/>
        <v>554.82000000000005</v>
      </c>
      <c r="F55" s="33">
        <f t="shared" si="7"/>
        <v>3099.61</v>
      </c>
      <c r="G55" s="33">
        <f t="shared" si="7"/>
        <v>2257.98</v>
      </c>
      <c r="H55" s="33">
        <f t="shared" si="7"/>
        <v>5912.41</v>
      </c>
      <c r="I55" s="34">
        <f t="shared" si="7"/>
        <v>12105.37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0.11425528677924844</v>
      </c>
      <c r="E60" s="97">
        <f t="shared" ref="E60:I60" si="8">E40/E50</f>
        <v>0.29625000000000001</v>
      </c>
      <c r="F60" s="97">
        <f t="shared" si="8"/>
        <v>0.70536474595515186</v>
      </c>
      <c r="G60" s="97">
        <f t="shared" si="8"/>
        <v>0.94154818325434442</v>
      </c>
      <c r="H60" s="97">
        <f t="shared" si="8"/>
        <v>0.74485776805251647</v>
      </c>
      <c r="I60" s="98">
        <f t="shared" si="8"/>
        <v>0.43617813523979748</v>
      </c>
    </row>
    <row r="61" spans="1:9" x14ac:dyDescent="0.2">
      <c r="A61" s="37" t="s">
        <v>31</v>
      </c>
      <c r="B61" s="2"/>
      <c r="C61" s="3"/>
      <c r="D61" s="97">
        <f>D41/D51</f>
        <v>0.25456928505437504</v>
      </c>
      <c r="E61" s="97">
        <f>E41/E51</f>
        <v>0.36464672346422389</v>
      </c>
      <c r="F61" s="97">
        <f>F41/F51</f>
        <v>0.75629380482160313</v>
      </c>
      <c r="G61" s="97">
        <f>G41/G51</f>
        <v>0.97110178668110458</v>
      </c>
      <c r="H61" s="97">
        <f>H41/H51</f>
        <v>0.79792297159265191</v>
      </c>
      <c r="I61" s="98">
        <f t="shared" ref="H61:I63" si="9">I41/I51</f>
        <v>0.50889979972675214</v>
      </c>
    </row>
    <row r="62" spans="1:9" x14ac:dyDescent="0.2">
      <c r="A62" s="37" t="s">
        <v>65</v>
      </c>
      <c r="B62" s="2"/>
      <c r="C62" s="3"/>
      <c r="D62" s="97">
        <f>D42/D52</f>
        <v>0.17595366486918312</v>
      </c>
      <c r="E62" s="97">
        <f t="shared" ref="D62:G63" si="10">E42/E52</f>
        <v>0.43962008141112613</v>
      </c>
      <c r="F62" s="97">
        <f t="shared" si="10"/>
        <v>0.7312072892938497</v>
      </c>
      <c r="G62" s="97">
        <f>G42/G52</f>
        <v>0.98969889064976235</v>
      </c>
      <c r="H62" s="97">
        <f>H42/H52</f>
        <v>0.75774916547448745</v>
      </c>
      <c r="I62" s="98">
        <f t="shared" si="9"/>
        <v>0.44114770133681119</v>
      </c>
    </row>
    <row r="63" spans="1:9" x14ac:dyDescent="0.2">
      <c r="A63" s="37" t="s">
        <v>29</v>
      </c>
      <c r="B63" s="2"/>
      <c r="C63" s="3"/>
      <c r="D63" s="97">
        <f t="shared" si="10"/>
        <v>0.21950881087831273</v>
      </c>
      <c r="E63" s="97">
        <f t="shared" si="10"/>
        <v>0.44994375703037115</v>
      </c>
      <c r="F63" s="97">
        <f t="shared" si="10"/>
        <v>0.77311315269217351</v>
      </c>
      <c r="G63" s="97">
        <f t="shared" si="10"/>
        <v>0.9243359655419956</v>
      </c>
      <c r="H63" s="97">
        <f t="shared" si="9"/>
        <v>0.81966814562693735</v>
      </c>
      <c r="I63" s="98">
        <f t="shared" si="9"/>
        <v>0.53941102147924969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0.22516050483129232</v>
      </c>
      <c r="E65" s="63">
        <f t="shared" si="11"/>
        <v>0.37841101618542944</v>
      </c>
      <c r="F65" s="63">
        <f t="shared" si="11"/>
        <v>0.75339478192417753</v>
      </c>
      <c r="G65" s="63">
        <f t="shared" si="11"/>
        <v>0.95440172189301964</v>
      </c>
      <c r="H65" s="63">
        <f t="shared" si="11"/>
        <v>0.79497193191947102</v>
      </c>
      <c r="I65" s="64">
        <f t="shared" si="11"/>
        <v>0.50346333899748619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30</v>
      </c>
      <c r="E70" s="106">
        <v>31</v>
      </c>
      <c r="F70" s="106">
        <v>30</v>
      </c>
      <c r="G70" s="106">
        <v>16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63</v>
      </c>
      <c r="E71" s="92">
        <v>65</v>
      </c>
      <c r="F71" s="92">
        <v>57</v>
      </c>
      <c r="G71" s="92">
        <v>23</v>
      </c>
      <c r="H71" s="107"/>
      <c r="I71" s="108"/>
    </row>
    <row r="72" spans="1:9" x14ac:dyDescent="0.2">
      <c r="A72" s="37" t="s">
        <v>65</v>
      </c>
      <c r="B72" s="2"/>
      <c r="C72" s="2"/>
      <c r="D72" s="109">
        <v>40</v>
      </c>
      <c r="E72" s="109">
        <v>47</v>
      </c>
      <c r="F72" s="109">
        <v>40</v>
      </c>
      <c r="G72" s="109">
        <v>15</v>
      </c>
      <c r="H72" s="107"/>
      <c r="I72" s="108"/>
    </row>
    <row r="73" spans="1:9" x14ac:dyDescent="0.2">
      <c r="A73" s="37" t="s">
        <v>29</v>
      </c>
      <c r="B73" s="2"/>
      <c r="C73" s="2"/>
      <c r="D73" s="109">
        <v>52</v>
      </c>
      <c r="E73" s="109">
        <v>52</v>
      </c>
      <c r="F73" s="109">
        <v>50</v>
      </c>
      <c r="G73" s="109">
        <v>28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409</v>
      </c>
      <c r="E84" s="70">
        <v>55</v>
      </c>
      <c r="F84" s="70">
        <v>28</v>
      </c>
      <c r="G84" s="70">
        <v>20</v>
      </c>
      <c r="H84" s="69">
        <f t="shared" ref="H84:H89" si="12">SUM(E84:G84)</f>
        <v>103</v>
      </c>
      <c r="I84" s="71">
        <f t="shared" ref="I84:I91" si="13">SUM(D84:G84)</f>
        <v>512</v>
      </c>
    </row>
    <row r="85" spans="1:9" x14ac:dyDescent="0.2">
      <c r="A85" s="29" t="s">
        <v>15</v>
      </c>
      <c r="B85" s="2"/>
      <c r="C85" s="2"/>
      <c r="D85" s="69">
        <v>419</v>
      </c>
      <c r="E85" s="70">
        <v>76</v>
      </c>
      <c r="F85" s="70">
        <v>39</v>
      </c>
      <c r="G85" s="70">
        <v>13</v>
      </c>
      <c r="H85" s="69">
        <f t="shared" si="12"/>
        <v>128</v>
      </c>
      <c r="I85" s="71">
        <f t="shared" si="13"/>
        <v>547</v>
      </c>
    </row>
    <row r="86" spans="1:9" s="67" customFormat="1" x14ac:dyDescent="0.2">
      <c r="A86" s="29" t="s">
        <v>40</v>
      </c>
      <c r="B86" s="66"/>
      <c r="C86" s="66"/>
      <c r="D86" s="72">
        <v>10162</v>
      </c>
      <c r="E86" s="73">
        <v>774</v>
      </c>
      <c r="F86" s="72">
        <v>340</v>
      </c>
      <c r="G86" s="74">
        <v>6</v>
      </c>
      <c r="H86" s="69">
        <f>SUM(E86:G86)</f>
        <v>1120</v>
      </c>
      <c r="I86" s="71">
        <f t="shared" si="13"/>
        <v>11282</v>
      </c>
    </row>
    <row r="87" spans="1:9" s="67" customFormat="1" x14ac:dyDescent="0.2">
      <c r="A87" s="29" t="s">
        <v>41</v>
      </c>
      <c r="B87" s="66"/>
      <c r="C87" s="66"/>
      <c r="D87" s="72">
        <v>8007</v>
      </c>
      <c r="E87" s="73">
        <v>769</v>
      </c>
      <c r="F87" s="72">
        <v>315</v>
      </c>
      <c r="G87" s="74">
        <v>8</v>
      </c>
      <c r="H87" s="69">
        <f t="shared" si="12"/>
        <v>1092</v>
      </c>
      <c r="I87" s="71">
        <f t="shared" si="13"/>
        <v>9099</v>
      </c>
    </row>
    <row r="88" spans="1:9" x14ac:dyDescent="0.2">
      <c r="A88" s="29" t="s">
        <v>66</v>
      </c>
      <c r="B88" s="2"/>
      <c r="C88" s="2"/>
      <c r="D88" s="144">
        <v>428</v>
      </c>
      <c r="E88" s="145">
        <v>64</v>
      </c>
      <c r="F88" s="145">
        <v>10</v>
      </c>
      <c r="G88" s="145">
        <v>0</v>
      </c>
      <c r="H88" s="69">
        <f t="shared" si="12"/>
        <v>74</v>
      </c>
      <c r="I88" s="71">
        <f t="shared" si="13"/>
        <v>502</v>
      </c>
    </row>
    <row r="89" spans="1:9" x14ac:dyDescent="0.2">
      <c r="A89" s="29" t="s">
        <v>67</v>
      </c>
      <c r="B89" s="2"/>
      <c r="C89" s="2"/>
      <c r="D89" s="144">
        <v>688</v>
      </c>
      <c r="E89" s="145">
        <v>130</v>
      </c>
      <c r="F89" s="145">
        <v>45</v>
      </c>
      <c r="G89" s="145">
        <v>2</v>
      </c>
      <c r="H89" s="69">
        <f t="shared" si="12"/>
        <v>177</v>
      </c>
      <c r="I89" s="71">
        <f t="shared" si="13"/>
        <v>865</v>
      </c>
    </row>
    <row r="90" spans="1:9" x14ac:dyDescent="0.2">
      <c r="A90" s="29" t="s">
        <v>42</v>
      </c>
      <c r="B90" s="2"/>
      <c r="C90" s="2"/>
      <c r="D90" s="69">
        <v>2291</v>
      </c>
      <c r="E90" s="69">
        <v>120</v>
      </c>
      <c r="F90" s="69">
        <v>67</v>
      </c>
      <c r="G90" s="69">
        <v>1</v>
      </c>
      <c r="H90" s="69">
        <f>SUM(E90:G90)</f>
        <v>188</v>
      </c>
      <c r="I90" s="71">
        <f t="shared" si="13"/>
        <v>2479</v>
      </c>
    </row>
    <row r="91" spans="1:9" x14ac:dyDescent="0.2">
      <c r="A91" s="29" t="s">
        <v>43</v>
      </c>
      <c r="B91" s="2"/>
      <c r="C91" s="2"/>
      <c r="D91" s="69">
        <v>3671</v>
      </c>
      <c r="E91" s="69">
        <v>252</v>
      </c>
      <c r="F91" s="69">
        <v>184</v>
      </c>
      <c r="G91" s="69">
        <v>5</v>
      </c>
      <c r="H91" s="76">
        <f>SUM(E91:G91)</f>
        <v>441</v>
      </c>
      <c r="I91" s="71">
        <f t="shared" si="13"/>
        <v>4112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13290</v>
      </c>
      <c r="E93" s="21">
        <f t="shared" si="14"/>
        <v>1013</v>
      </c>
      <c r="F93" s="21">
        <f t="shared" si="14"/>
        <v>445</v>
      </c>
      <c r="G93" s="61">
        <f t="shared" si="14"/>
        <v>27</v>
      </c>
      <c r="H93" s="21">
        <f>+SUM(E93:G93)</f>
        <v>1485</v>
      </c>
      <c r="I93" s="62">
        <f>+SUM(D93:G93)</f>
        <v>14775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12785</v>
      </c>
      <c r="E94" s="53">
        <f t="shared" si="14"/>
        <v>1227</v>
      </c>
      <c r="F94" s="53">
        <f t="shared" si="14"/>
        <v>583</v>
      </c>
      <c r="G94" s="59">
        <f t="shared" si="14"/>
        <v>28</v>
      </c>
      <c r="H94" s="53">
        <f>+SUM(E94:G94)</f>
        <v>1838</v>
      </c>
      <c r="I94" s="60">
        <f>+SUM(D94:G94)</f>
        <v>14623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6" t="s">
        <v>48</v>
      </c>
      <c r="B99" s="157"/>
      <c r="C99" s="157"/>
      <c r="D99" s="157"/>
      <c r="E99" s="157"/>
      <c r="F99" s="157"/>
      <c r="G99" s="157"/>
      <c r="H99" s="157"/>
      <c r="I99" s="158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16439</v>
      </c>
      <c r="H102" s="124">
        <v>11929</v>
      </c>
      <c r="I102" s="95">
        <f>SUM(G102:H102)</f>
        <v>28368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57962</v>
      </c>
      <c r="H103" s="124">
        <v>53566</v>
      </c>
      <c r="I103" s="95">
        <f>SUM(G103:H103)</f>
        <v>111528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0.2836168524205514</v>
      </c>
      <c r="H104" s="126">
        <f>H102/H103</f>
        <v>0.22269723331964306</v>
      </c>
      <c r="I104" s="127">
        <f>I102/I103</f>
        <v>0.2543576500968367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70.23</v>
      </c>
      <c r="H106" s="128">
        <v>53.935699999999997</v>
      </c>
      <c r="I106" s="129">
        <f>SUM(G106:H106)</f>
        <v>124.1657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241.76</v>
      </c>
      <c r="H107" s="128">
        <v>241.39850000000001</v>
      </c>
      <c r="I107" s="129">
        <f>SUM(G107:H107)</f>
        <v>483.1585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0.29049470549305101</v>
      </c>
      <c r="H108" s="133">
        <f>H106/H107</f>
        <v>0.22343013730408431</v>
      </c>
      <c r="I108" s="134">
        <f>I106/I107</f>
        <v>0.2569875103097638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9" t="s">
        <v>54</v>
      </c>
      <c r="B112" s="160"/>
      <c r="C112" s="160"/>
      <c r="D112" s="160"/>
      <c r="E112" s="160"/>
      <c r="F112" s="160"/>
      <c r="G112" s="160"/>
      <c r="H112" s="160"/>
      <c r="I112" s="161"/>
    </row>
    <row r="113" spans="1:9" x14ac:dyDescent="0.2">
      <c r="A113" s="159" t="s">
        <v>55</v>
      </c>
      <c r="B113" s="160"/>
      <c r="C113" s="160"/>
      <c r="D113" s="160"/>
      <c r="E113" s="160"/>
      <c r="F113" s="160"/>
      <c r="G113" s="160"/>
      <c r="H113" s="160"/>
      <c r="I113" s="161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12</v>
      </c>
      <c r="F118" s="139">
        <v>21</v>
      </c>
      <c r="G118" s="139">
        <v>1</v>
      </c>
      <c r="H118" s="139">
        <v>90</v>
      </c>
      <c r="I118" s="137">
        <f>SUM(E118:H118)</f>
        <v>124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14.8</v>
      </c>
      <c r="F119" s="141">
        <v>34</v>
      </c>
      <c r="G119" s="141">
        <v>1.3</v>
      </c>
      <c r="H119" s="142">
        <v>52.7</v>
      </c>
      <c r="I119" s="143">
        <f>SUM(E119:H119)</f>
        <v>102.8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2016-11-28T19:23:09Z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