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0" windowWidth="14505" windowHeight="1251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<sst xmlns="http://schemas.openxmlformats.org/spreadsheetml/2006/main" count="179" uniqueCount="82">
  <si>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</si>
  <si>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</si>
  <si>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</si>
  <si>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</si>
  <si>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</si>
  <si>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</si>
  <si>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</si>
  <si>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</si>
  <si>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</si>
  <si>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</si>
  <si>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</si>
  <si>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</si>
  <si>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</si>
  <si>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</si>
  <si>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</si>
  <si>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</si>
  <si>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</si>
  <si>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</si>
  <si>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</si>
  <si>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</si>
  <si>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</si>
  <si>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</si>
  <si>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</si>
  <si>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</si>
  <si>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</si>
  <si>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</si>
  <si>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</si>
  <si>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</si>
  <si>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</si>
  <si>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</si>
  <si>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</si>
  <si>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</si>
  <si>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</si>
  <si>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</si>
  <si>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</si>
  <si>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</si>
  <si>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</si>
  <si>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</si>
  <si>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</si>
  <si>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</si>
  <si>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</si>
  <si>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</si>
  <si>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</si>
  <si>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</si>
  <si>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</si>
  <si>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</si>
  <si>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</si>
  <si>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</si>
  <si>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</si>
  <si>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</si>
  <si>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</si>
  <si>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</si>
  <si>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</si>
  <si>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</si>
  <si>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</si>
  <si>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</si>
  <si>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</si>
  <si>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</si>
  <si>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</si>
  <si>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</si>
  <si>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</si>
  <si>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</si>
  <si>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</si>
  <si>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</si>
  <si>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</si>
  <si>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</si>
  <si>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</si>
  <si>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</si>
  <si>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</si>
  <si>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</si>
  <si>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</si>
  <si>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</si>
  <si>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</si>
  <si>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</si>
  <si>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</si>
  <si>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</si>
  <si>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</si>
  <si>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</si>
  <si>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</si>
  <si>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</si>
  <si>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</si>
  <si>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September 30,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</si>
</sst>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PageLayoutView="118" workbookViewId="0" topLeftCell="A1">
      <selection activeCell="H7" sqref="H7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24413</v>
      </c>
      <c r="E10" s="87">
        <v>7974</v>
      </c>
      <c r="F10" s="87">
        <v>3565</v>
      </c>
      <c r="G10" s="87">
        <v>107</v>
      </c>
      <c r="H10" s="87">
        <f>SUM(E10:G10)</f>
        <v>11646</v>
      </c>
      <c r="I10" s="88">
        <f>SUM(D10:G10)</f>
        <v>36059</v>
      </c>
    </row>
    <row r="11" spans="1:9" s="67" customFormat="1" ht="12.75">
      <c r="A11" s="29" t="s">
        <v>28</v>
      </c>
      <c r="B11" s="66"/>
      <c r="C11" s="66"/>
      <c r="D11" s="89">
        <v>275664</v>
      </c>
      <c r="E11" s="89">
        <v>36825</v>
      </c>
      <c r="F11" s="89">
        <v>16570</v>
      </c>
      <c r="G11" s="90">
        <v>516</v>
      </c>
      <c r="H11" s="87">
        <f>SUM(E11:G11)</f>
        <v>53911</v>
      </c>
      <c r="I11" s="88">
        <f>SUM(D11:G11)</f>
        <v>329575</v>
      </c>
    </row>
    <row r="12" spans="1:9" ht="12.75">
      <c r="A12" s="29" t="s">
        <v>65</v>
      </c>
      <c r="B12" s="2"/>
      <c r="C12" s="2"/>
      <c r="D12" s="139">
        <v>22431</v>
      </c>
      <c r="E12" s="139">
        <v>8947</v>
      </c>
      <c r="F12" s="139">
        <v>3136</v>
      </c>
      <c r="G12" s="139">
        <v>59</v>
      </c>
      <c r="H12" s="87">
        <f>SUM(E12:G12)</f>
        <v>12142</v>
      </c>
      <c r="I12" s="88">
        <f>SUM(D12:G12)</f>
        <v>34573</v>
      </c>
    </row>
    <row r="13" spans="1:12" ht="15.75">
      <c r="A13" s="29" t="s">
        <v>29</v>
      </c>
      <c r="B13" s="2"/>
      <c r="C13" s="2"/>
      <c r="D13" s="139">
        <v>100696</v>
      </c>
      <c r="E13" s="139">
        <v>11191</v>
      </c>
      <c r="F13" s="139">
        <v>10109</v>
      </c>
      <c r="G13" s="139">
        <v>468</v>
      </c>
      <c r="H13" s="139">
        <f>SUM(E13:G13)</f>
        <v>21768</v>
      </c>
      <c r="I13" s="88">
        <f>SUM(D13:G13)</f>
        <v>122464</v>
      </c>
      <c r="L13" s="146"/>
    </row>
    <row r="14" spans="1:9" ht="12.75">
      <c r="A14" s="29" t="s">
        <v>75</v>
      </c>
      <c r="B14" s="2"/>
      <c r="C14" s="3"/>
      <c r="D14" s="139">
        <v>4030</v>
      </c>
      <c r="E14" s="139">
        <v>223</v>
      </c>
      <c r="F14" s="139">
        <v>218</v>
      </c>
      <c r="G14" s="139">
        <v>1</v>
      </c>
      <c r="H14" s="87">
        <f>SUM(E14:G14)</f>
        <v>442</v>
      </c>
      <c r="I14" s="88">
        <f>SUM(D14:G14)</f>
        <v>4472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427234</v>
      </c>
      <c r="E15" s="140">
        <f t="shared" si="0"/>
        <v>65160</v>
      </c>
      <c r="F15" s="140">
        <f t="shared" si="0"/>
        <v>33598</v>
      </c>
      <c r="G15" s="140">
        <f t="shared" si="0"/>
        <v>1151</v>
      </c>
      <c r="H15" s="33">
        <f t="shared" si="0"/>
        <v>99909</v>
      </c>
      <c r="I15" s="34">
        <f t="shared" si="0"/>
        <v>527143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237531</v>
      </c>
      <c r="E20" s="87">
        <v>29453</v>
      </c>
      <c r="F20" s="87">
        <v>6225</v>
      </c>
      <c r="G20" s="87">
        <v>117</v>
      </c>
      <c r="H20" s="87">
        <f>SUM(E20:G20)</f>
        <v>35795</v>
      </c>
      <c r="I20" s="88">
        <f>SUM(D20:G20)</f>
        <v>273326</v>
      </c>
    </row>
    <row r="21" spans="1:9" s="67" customFormat="1" ht="12.75">
      <c r="A21" s="29" t="s">
        <v>31</v>
      </c>
      <c r="B21" s="66"/>
      <c r="C21" s="66"/>
      <c r="D21" s="89">
        <v>1174157</v>
      </c>
      <c r="E21" s="89">
        <v>104343</v>
      </c>
      <c r="F21" s="89">
        <v>26332</v>
      </c>
      <c r="G21" s="89">
        <v>541</v>
      </c>
      <c r="H21" s="87">
        <f>SUM(E21:G21)</f>
        <v>131216</v>
      </c>
      <c r="I21" s="88">
        <f>SUM(D21:G21)</f>
        <v>1305373</v>
      </c>
    </row>
    <row r="22" spans="1:9" ht="12.75">
      <c r="A22" s="29" t="s">
        <v>65</v>
      </c>
      <c r="B22" s="2"/>
      <c r="C22" s="2"/>
      <c r="D22" s="139">
        <v>179770</v>
      </c>
      <c r="E22" s="139">
        <v>27161</v>
      </c>
      <c r="F22" s="139">
        <v>5895</v>
      </c>
      <c r="G22" s="139">
        <v>61</v>
      </c>
      <c r="H22" s="87">
        <f>SUM(E22:G22)</f>
        <v>33117</v>
      </c>
      <c r="I22" s="88">
        <f>SUM(D22:G22)</f>
        <v>212887</v>
      </c>
    </row>
    <row r="23" spans="1:9" ht="12.75">
      <c r="A23" s="29" t="s">
        <v>29</v>
      </c>
      <c r="B23" s="2"/>
      <c r="C23" s="2"/>
      <c r="D23" s="87">
        <v>531840</v>
      </c>
      <c r="E23" s="87">
        <v>32235</v>
      </c>
      <c r="F23" s="87">
        <v>18020</v>
      </c>
      <c r="G23" s="87">
        <v>542</v>
      </c>
      <c r="H23" s="87">
        <f>SUM(E23:G23)</f>
        <v>50797</v>
      </c>
      <c r="I23" s="88">
        <f>SUM(D23:G23)</f>
        <v>582637</v>
      </c>
    </row>
    <row r="24" spans="1:9" ht="12.75">
      <c r="A24" s="29" t="s">
        <v>75</v>
      </c>
      <c r="B24" s="2"/>
      <c r="C24" s="3"/>
      <c r="D24" s="152">
        <v>150833</v>
      </c>
      <c r="E24" s="152">
        <v>7621</v>
      </c>
      <c r="F24" s="152">
        <v>7527</v>
      </c>
      <c r="G24" s="152">
        <v>128</v>
      </c>
      <c r="H24" s="87">
        <f>SUM(E24:G24)</f>
        <v>15276</v>
      </c>
      <c r="I24" s="88">
        <f>SUM(D24:G24)</f>
        <v>166109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2274131</v>
      </c>
      <c r="E25" s="33">
        <f t="shared" si="1"/>
        <v>200813</v>
      </c>
      <c r="F25" s="33">
        <f t="shared" si="1"/>
        <v>63999</v>
      </c>
      <c r="G25" s="33">
        <f t="shared" si="1"/>
        <v>1389</v>
      </c>
      <c r="H25" s="33">
        <f t="shared" si="1"/>
        <v>266201</v>
      </c>
      <c r="I25" s="34">
        <f t="shared" si="1"/>
        <v>2540332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0.10277816369231806</v>
      </c>
      <c r="E30" s="93">
        <f t="shared" si="2"/>
        <v>0.2707364275286049</v>
      </c>
      <c r="F30" s="93">
        <f t="shared" si="2"/>
        <v>0.5726907630522088</v>
      </c>
      <c r="G30" s="93">
        <f t="shared" si="2"/>
        <v>0.9145299145299145</v>
      </c>
      <c r="H30" s="93">
        <f>H10/H20</f>
        <v>0.3253527028914653</v>
      </c>
      <c r="I30" s="94">
        <f>I10/I20</f>
        <v>0.13192671022881103</v>
      </c>
    </row>
    <row r="31" spans="1:9" ht="12.75">
      <c r="A31" s="29" t="s">
        <v>31</v>
      </c>
      <c r="B31" s="2"/>
      <c r="C31" s="3"/>
      <c r="D31" s="93">
        <f t="shared" si="2"/>
        <v>0.23477609893736529</v>
      </c>
      <c r="E31" s="93">
        <f t="shared" si="2"/>
        <v>0.35292257266898597</v>
      </c>
      <c r="F31" s="93">
        <f t="shared" si="2"/>
        <v>0.6292723682211757</v>
      </c>
      <c r="G31" s="93">
        <f t="shared" si="2"/>
        <v>0.9537892791127541</v>
      </c>
      <c r="H31" s="93">
        <f aca="true" t="shared" si="3" ref="D31:I34">H11/H21</f>
        <v>0.41085690769418365</v>
      </c>
      <c r="I31" s="94">
        <f t="shared" si="3"/>
        <v>0.252475729159405</v>
      </c>
    </row>
    <row r="32" spans="1:9" ht="12.75">
      <c r="A32" s="29" t="s">
        <v>65</v>
      </c>
      <c r="B32" s="2"/>
      <c r="C32" s="3"/>
      <c r="D32" s="93">
        <f>D12/D22</f>
        <v>0.12477610279801969</v>
      </c>
      <c r="E32" s="93">
        <f t="shared" si="3"/>
        <v>0.3294061337947793</v>
      </c>
      <c r="F32" s="93">
        <f>F12/F22</f>
        <v>0.5319762510602205</v>
      </c>
      <c r="G32" s="93">
        <f t="shared" si="3"/>
        <v>0.9672131147540983</v>
      </c>
      <c r="H32" s="93">
        <f t="shared" si="3"/>
        <v>0.36663949029199505</v>
      </c>
      <c r="I32" s="94">
        <f t="shared" si="3"/>
        <v>0.16240071023594677</v>
      </c>
    </row>
    <row r="33" spans="1:9" ht="12.75">
      <c r="A33" s="29" t="s">
        <v>29</v>
      </c>
      <c r="B33" s="2"/>
      <c r="C33" s="3"/>
      <c r="D33" s="93">
        <f t="shared" si="3"/>
        <v>0.18933513838748495</v>
      </c>
      <c r="E33" s="93">
        <f t="shared" si="3"/>
        <v>0.34716922599658756</v>
      </c>
      <c r="F33" s="93">
        <f t="shared" si="3"/>
        <v>0.5609877913429523</v>
      </c>
      <c r="G33" s="93">
        <f t="shared" si="3"/>
        <v>0.8634686346863468</v>
      </c>
      <c r="H33" s="93">
        <f t="shared" si="3"/>
        <v>0.42852924385298347</v>
      </c>
      <c r="I33" s="94">
        <f t="shared" si="3"/>
        <v>0.21018919155494759</v>
      </c>
    </row>
    <row r="34" spans="1:9" ht="12.75">
      <c r="A34" s="29" t="s">
        <v>75</v>
      </c>
      <c r="B34" s="2"/>
      <c r="C34" s="3"/>
      <c r="D34" s="93">
        <f t="shared" si="3"/>
        <v>0.026718291090146055</v>
      </c>
      <c r="E34" s="93">
        <f t="shared" si="3"/>
        <v>0.029261251804225168</v>
      </c>
      <c r="F34" s="93">
        <f t="shared" si="3"/>
        <v>0.028962402019396837</v>
      </c>
      <c r="G34" s="93">
        <f t="shared" si="3"/>
        <v>0.0078125</v>
      </c>
      <c r="H34" s="93">
        <f t="shared" si="3"/>
        <v>0.02893427598847866</v>
      </c>
      <c r="I34" s="94">
        <f t="shared" si="3"/>
        <v>0.026922081283976183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0.18786692587190448</v>
      </c>
      <c r="E35" s="63">
        <f t="shared" si="4"/>
        <v>0.324480984796801</v>
      </c>
      <c r="F35" s="63">
        <f t="shared" si="4"/>
        <v>0.524976952764887</v>
      </c>
      <c r="G35" s="63">
        <f t="shared" si="4"/>
        <v>0.8286537077033838</v>
      </c>
      <c r="H35" s="63">
        <f t="shared" si="4"/>
        <v>0.3753141423210281</v>
      </c>
      <c r="I35" s="64">
        <f t="shared" si="4"/>
        <v>0.20750949088544332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63.6</v>
      </c>
      <c r="E40" s="87">
        <v>25.4</v>
      </c>
      <c r="F40" s="87">
        <v>246.6</v>
      </c>
      <c r="G40" s="87">
        <v>188</v>
      </c>
      <c r="H40" s="87">
        <f>SUM(E40:G40)</f>
        <v>460</v>
      </c>
      <c r="I40" s="88">
        <f>SUM(D40:G40)</f>
        <v>523.6</v>
      </c>
    </row>
    <row r="41" spans="1:9" s="67" customFormat="1" ht="12.75">
      <c r="A41" s="37" t="s">
        <v>31</v>
      </c>
      <c r="B41" s="68"/>
      <c r="C41" s="68"/>
      <c r="D41" s="89">
        <v>797.68</v>
      </c>
      <c r="E41" s="89">
        <v>106.21</v>
      </c>
      <c r="F41" s="89">
        <v>1222.25</v>
      </c>
      <c r="G41" s="95">
        <v>1077.22</v>
      </c>
      <c r="H41" s="87">
        <f>SUM(E41:G41)</f>
        <v>2405.6800000000003</v>
      </c>
      <c r="I41" s="88">
        <f>SUM(D41:G41)</f>
        <v>3203.3599999999997</v>
      </c>
    </row>
    <row r="42" spans="1:9" ht="12.75">
      <c r="A42" s="37" t="s">
        <v>65</v>
      </c>
      <c r="B42" s="6"/>
      <c r="C42" s="6"/>
      <c r="D42" s="139">
        <v>67.4</v>
      </c>
      <c r="E42" s="139">
        <v>29.1</v>
      </c>
      <c r="F42" s="139">
        <v>162</v>
      </c>
      <c r="G42" s="139">
        <v>101.6</v>
      </c>
      <c r="H42" s="87">
        <f>SUM(E42:G42)</f>
        <v>292.7</v>
      </c>
      <c r="I42" s="88">
        <f>SUM(D42:G42)</f>
        <v>360.1</v>
      </c>
    </row>
    <row r="43" spans="1:9" ht="12.75">
      <c r="A43" s="37" t="s">
        <v>29</v>
      </c>
      <c r="B43" s="6"/>
      <c r="C43" s="6"/>
      <c r="D43" s="87">
        <v>728.2</v>
      </c>
      <c r="E43" s="87">
        <v>31.8</v>
      </c>
      <c r="F43" s="87">
        <v>666</v>
      </c>
      <c r="G43" s="87">
        <v>588.6</v>
      </c>
      <c r="H43" s="87">
        <f>SUM(E43:G43)</f>
        <v>1286.4</v>
      </c>
      <c r="I43" s="88">
        <f>SUM(D43:G43)</f>
        <v>2014.6</v>
      </c>
    </row>
    <row r="44" spans="1:9" ht="12.75">
      <c r="A44" s="29" t="s">
        <v>75</v>
      </c>
      <c r="B44" s="6"/>
      <c r="C44" s="7"/>
      <c r="D44" s="152">
        <v>11.8</v>
      </c>
      <c r="E44" s="152">
        <v>0.8</v>
      </c>
      <c r="F44" s="152">
        <v>5.9</v>
      </c>
      <c r="G44" s="152">
        <v>0.5</v>
      </c>
      <c r="H44" s="87">
        <f>SUM(E44:G44)</f>
        <v>7.2</v>
      </c>
      <c r="I44" s="88">
        <f>SUM(D44:G44)</f>
        <v>19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1668.68</v>
      </c>
      <c r="E45" s="33">
        <f t="shared" si="5"/>
        <v>193.31</v>
      </c>
      <c r="F45" s="33">
        <f t="shared" si="5"/>
        <v>2302.75</v>
      </c>
      <c r="G45" s="33">
        <f t="shared" si="5"/>
        <v>1955.92</v>
      </c>
      <c r="H45" s="33">
        <f t="shared" si="5"/>
        <v>4451.9800000000005</v>
      </c>
      <c r="I45" s="34">
        <f t="shared" si="5"/>
        <v>6120.66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642.9</v>
      </c>
      <c r="E50" s="87">
        <v>99.9</v>
      </c>
      <c r="F50" s="87">
        <v>340.4</v>
      </c>
      <c r="G50" s="147">
        <v>202.3</v>
      </c>
      <c r="H50" s="87">
        <f>SUM(E50:G50)</f>
        <v>642.5999999999999</v>
      </c>
      <c r="I50" s="98">
        <f>SUM(D50:G50)</f>
        <v>1285.4999999999998</v>
      </c>
    </row>
    <row r="51" spans="1:9" s="67" customFormat="1" ht="12.75">
      <c r="A51" s="37" t="s">
        <v>31</v>
      </c>
      <c r="B51" s="68"/>
      <c r="C51" s="68"/>
      <c r="D51" s="89">
        <v>3299.17</v>
      </c>
      <c r="E51" s="89">
        <v>299.96</v>
      </c>
      <c r="F51" s="89">
        <v>1620.15</v>
      </c>
      <c r="G51" s="89">
        <v>1108.24</v>
      </c>
      <c r="H51" s="87">
        <f>SUM(E51:G51)</f>
        <v>3028.3500000000004</v>
      </c>
      <c r="I51" s="98">
        <f>SUM(D51:G51)</f>
        <v>6327.52</v>
      </c>
    </row>
    <row r="52" spans="1:9" ht="12.75">
      <c r="A52" s="37" t="s">
        <v>65</v>
      </c>
      <c r="B52" s="6"/>
      <c r="C52" s="6"/>
      <c r="D52" s="139">
        <v>480.1</v>
      </c>
      <c r="E52" s="139">
        <v>68.2</v>
      </c>
      <c r="F52" s="139">
        <v>218.6</v>
      </c>
      <c r="G52" s="139">
        <v>102.7</v>
      </c>
      <c r="H52" s="97">
        <f>SUM(E52:G52)</f>
        <v>389.5</v>
      </c>
      <c r="I52" s="98">
        <f>SUM(D52:G52)</f>
        <v>869.6000000000001</v>
      </c>
    </row>
    <row r="53" spans="1:9" ht="12.75">
      <c r="A53" s="37" t="s">
        <v>29</v>
      </c>
      <c r="B53" s="6"/>
      <c r="C53" s="6"/>
      <c r="D53" s="87">
        <v>1437.4</v>
      </c>
      <c r="E53" s="87">
        <v>77.7</v>
      </c>
      <c r="F53" s="87">
        <v>870.3</v>
      </c>
      <c r="G53" s="87">
        <v>634.5</v>
      </c>
      <c r="H53" s="87">
        <f>SUM(E53:G53)</f>
        <v>1582.5</v>
      </c>
      <c r="I53" s="98">
        <f>SUM(D53:G53)</f>
        <v>3019.9</v>
      </c>
    </row>
    <row r="54" spans="1:9" ht="12.75">
      <c r="A54" s="29" t="s">
        <v>75</v>
      </c>
      <c r="B54" s="6"/>
      <c r="C54" s="7"/>
      <c r="D54" s="152">
        <v>448</v>
      </c>
      <c r="E54" s="152">
        <v>21.5</v>
      </c>
      <c r="F54" s="152">
        <v>176.8</v>
      </c>
      <c r="G54" s="152">
        <v>42.9</v>
      </c>
      <c r="H54" s="87">
        <f>SUM(E54:G54)</f>
        <v>241.20000000000002</v>
      </c>
      <c r="I54" s="98">
        <f>SUM(D54:G54)</f>
        <v>689.1999999999999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6307.57</v>
      </c>
      <c r="E55" s="33">
        <f t="shared" si="6"/>
        <v>567.26</v>
      </c>
      <c r="F55" s="33">
        <f t="shared" si="6"/>
        <v>3226.25</v>
      </c>
      <c r="G55" s="33">
        <f t="shared" si="6"/>
        <v>2090.64</v>
      </c>
      <c r="H55" s="33">
        <f t="shared" si="6"/>
        <v>5884.150000000001</v>
      </c>
      <c r="I55" s="34">
        <f t="shared" si="6"/>
        <v>12191.720000000001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0.09892673821745218</v>
      </c>
      <c r="E60" s="93">
        <f>E40/E50</f>
        <v>0.25425425425425424</v>
      </c>
      <c r="F60" s="93">
        <f>F40/F50</f>
        <v>0.7244418331374853</v>
      </c>
      <c r="G60" s="93">
        <f>G40/G50</f>
        <v>0.9293129016312407</v>
      </c>
      <c r="H60" s="93">
        <f>H40/H50</f>
        <v>0.7158418923124806</v>
      </c>
      <c r="I60" s="94">
        <f>I40/I50</f>
        <v>0.40731232983275</v>
      </c>
    </row>
    <row r="61" spans="1:9" ht="12.75">
      <c r="A61" s="37" t="s">
        <v>31</v>
      </c>
      <c r="B61" s="2"/>
      <c r="C61" s="3"/>
      <c r="D61" s="93">
        <f>D41/D51</f>
        <v>0.24178202396360296</v>
      </c>
      <c r="E61" s="93">
        <f>E41/E51</f>
        <v>0.354080544072543</v>
      </c>
      <c r="F61" s="93">
        <f>F41/F51</f>
        <v>0.7544054562849118</v>
      </c>
      <c r="G61" s="93">
        <f>G41/G51</f>
        <v>0.9720096729950192</v>
      </c>
      <c r="H61" s="93">
        <f>H41/H51</f>
        <v>0.794386382023214</v>
      </c>
      <c r="I61" s="94">
        <f aca="true" t="shared" si="7" ref="H61:I64">I41/I51</f>
        <v>0.5062583761094394</v>
      </c>
    </row>
    <row r="62" spans="1:9" ht="12.75">
      <c r="A62" s="37" t="s">
        <v>65</v>
      </c>
      <c r="B62" s="2"/>
      <c r="C62" s="3"/>
      <c r="D62" s="93">
        <f>D42/D52</f>
        <v>0.14038741928764842</v>
      </c>
      <c r="E62" s="93">
        <f aca="true" t="shared" si="8" ref="D62:G64">E42/E52</f>
        <v>0.42668621700879766</v>
      </c>
      <c r="F62" s="93">
        <f t="shared" si="8"/>
        <v>0.7410795974382434</v>
      </c>
      <c r="G62" s="93">
        <f>G42/G52</f>
        <v>0.9892891918208373</v>
      </c>
      <c r="H62" s="93">
        <f>H42/H52</f>
        <v>0.7514762516046213</v>
      </c>
      <c r="I62" s="94">
        <f t="shared" si="7"/>
        <v>0.4140984360625575</v>
      </c>
    </row>
    <row r="63" spans="1:9" ht="12.75">
      <c r="A63" s="37" t="s">
        <v>29</v>
      </c>
      <c r="B63" s="2"/>
      <c r="C63" s="3"/>
      <c r="D63" s="93">
        <f t="shared" si="8"/>
        <v>0.5066091554195075</v>
      </c>
      <c r="E63" s="93">
        <f t="shared" si="8"/>
        <v>0.4092664092664093</v>
      </c>
      <c r="F63" s="93">
        <f t="shared" si="8"/>
        <v>0.765253360910031</v>
      </c>
      <c r="G63" s="93">
        <f t="shared" si="8"/>
        <v>0.9276595744680851</v>
      </c>
      <c r="H63" s="93">
        <f t="shared" si="7"/>
        <v>0.8128909952606636</v>
      </c>
      <c r="I63" s="94">
        <f t="shared" si="7"/>
        <v>0.6671081823901454</v>
      </c>
    </row>
    <row r="64" spans="1:9" ht="12.75">
      <c r="A64" s="29" t="s">
        <v>75</v>
      </c>
      <c r="B64" s="2"/>
      <c r="C64" s="3"/>
      <c r="D64" s="93">
        <f t="shared" si="8"/>
        <v>0.026339285714285714</v>
      </c>
      <c r="E64" s="93">
        <f t="shared" si="8"/>
        <v>0.037209302325581395</v>
      </c>
      <c r="F64" s="93">
        <f t="shared" si="8"/>
        <v>0.0333710407239819</v>
      </c>
      <c r="G64" s="93">
        <f t="shared" si="8"/>
        <v>0.011655011655011656</v>
      </c>
      <c r="H64" s="93">
        <f t="shared" si="7"/>
        <v>0.029850746268656716</v>
      </c>
      <c r="I64" s="94">
        <f t="shared" si="7"/>
        <v>0.027568195008705748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0.2645519589953025</v>
      </c>
      <c r="E65" s="63">
        <f t="shared" si="9"/>
        <v>0.34077847900433667</v>
      </c>
      <c r="F65" s="63">
        <f t="shared" si="9"/>
        <v>0.7137543587756684</v>
      </c>
      <c r="G65" s="63">
        <f t="shared" si="9"/>
        <v>0.9355604025561551</v>
      </c>
      <c r="H65" s="63">
        <f t="shared" si="9"/>
        <v>0.7566054570328765</v>
      </c>
      <c r="I65" s="64">
        <f t="shared" si="9"/>
        <v>0.5020341674513522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39</v>
      </c>
      <c r="E70" s="100">
        <v>40</v>
      </c>
      <c r="F70" s="100">
        <v>36</v>
      </c>
      <c r="G70" s="100">
        <v>16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67</v>
      </c>
      <c r="E71" s="90">
        <v>74</v>
      </c>
      <c r="F71" s="90">
        <v>63</v>
      </c>
      <c r="G71" s="90">
        <v>19</v>
      </c>
      <c r="H71" s="101"/>
      <c r="I71" s="102"/>
    </row>
    <row r="72" spans="1:9" ht="12.75">
      <c r="A72" s="37" t="s">
        <v>65</v>
      </c>
      <c r="B72" s="2"/>
      <c r="C72" s="2"/>
      <c r="D72" s="103">
        <v>51</v>
      </c>
      <c r="E72" s="103">
        <v>51</v>
      </c>
      <c r="F72" s="103">
        <v>44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61</v>
      </c>
      <c r="E73" s="103">
        <v>58</v>
      </c>
      <c r="F73" s="103">
        <v>49</v>
      </c>
      <c r="G73" s="103">
        <v>28</v>
      </c>
      <c r="H73" s="101"/>
      <c r="I73" s="102"/>
    </row>
    <row r="74" spans="1:9" ht="12.75">
      <c r="A74" s="29" t="s">
        <v>75</v>
      </c>
      <c r="B74" s="2"/>
      <c r="C74" s="3"/>
      <c r="D74" s="153">
        <v>9</v>
      </c>
      <c r="E74" s="153">
        <v>6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442</v>
      </c>
      <c r="E84" s="70">
        <v>89</v>
      </c>
      <c r="F84" s="70">
        <v>38</v>
      </c>
      <c r="G84" s="70">
        <v>12</v>
      </c>
      <c r="H84" s="69">
        <f aca="true" t="shared" si="10" ref="H84:H89">SUM(E84:G84)</f>
        <v>139</v>
      </c>
      <c r="I84" s="71">
        <f aca="true" t="shared" si="11" ref="I84:I89">SUM(D84:G84)</f>
        <v>581</v>
      </c>
    </row>
    <row r="85" spans="1:9" ht="12.75">
      <c r="A85" s="29" t="s">
        <v>15</v>
      </c>
      <c r="B85" s="2"/>
      <c r="C85" s="2"/>
      <c r="D85" s="69">
        <v>516</v>
      </c>
      <c r="E85" s="70">
        <v>146</v>
      </c>
      <c r="F85" s="70">
        <v>64</v>
      </c>
      <c r="G85" s="70">
        <v>17</v>
      </c>
      <c r="H85" s="69">
        <f t="shared" si="10"/>
        <v>227</v>
      </c>
      <c r="I85" s="71">
        <f t="shared" si="11"/>
        <v>743</v>
      </c>
    </row>
    <row r="86" spans="1:9" s="67" customFormat="1" ht="12.75">
      <c r="A86" s="29" t="s">
        <v>40</v>
      </c>
      <c r="B86" s="66"/>
      <c r="C86" s="66"/>
      <c r="D86" s="72">
        <v>13022</v>
      </c>
      <c r="E86" s="73">
        <v>639</v>
      </c>
      <c r="F86" s="72">
        <v>207</v>
      </c>
      <c r="G86" s="74">
        <v>8</v>
      </c>
      <c r="H86" s="69">
        <f>SUM(E86:G86)</f>
        <v>854</v>
      </c>
      <c r="I86" s="71">
        <f t="shared" si="11"/>
        <v>13876</v>
      </c>
    </row>
    <row r="87" spans="1:9" s="67" customFormat="1" ht="12.75">
      <c r="A87" s="29" t="s">
        <v>41</v>
      </c>
      <c r="B87" s="66"/>
      <c r="C87" s="66"/>
      <c r="D87" s="72">
        <v>11817</v>
      </c>
      <c r="E87" s="73">
        <v>404</v>
      </c>
      <c r="F87" s="72">
        <v>234</v>
      </c>
      <c r="G87" s="74">
        <v>3</v>
      </c>
      <c r="H87" s="69">
        <f t="shared" si="10"/>
        <v>641</v>
      </c>
      <c r="I87" s="71">
        <f t="shared" si="11"/>
        <v>12458</v>
      </c>
    </row>
    <row r="88" spans="1:9" ht="12.75">
      <c r="A88" s="29" t="s">
        <v>66</v>
      </c>
      <c r="B88" s="2"/>
      <c r="C88" s="2"/>
      <c r="D88" s="137">
        <v>443</v>
      </c>
      <c r="E88" s="138">
        <v>20</v>
      </c>
      <c r="F88" s="138">
        <v>9</v>
      </c>
      <c r="G88" s="138">
        <v>0</v>
      </c>
      <c r="H88" s="69">
        <f t="shared" si="10"/>
        <v>29</v>
      </c>
      <c r="I88" s="71">
        <f t="shared" si="11"/>
        <v>472</v>
      </c>
    </row>
    <row r="89" spans="1:9" ht="12.75">
      <c r="A89" s="29" t="s">
        <v>67</v>
      </c>
      <c r="B89" s="2"/>
      <c r="C89" s="2"/>
      <c r="D89" s="137">
        <v>596</v>
      </c>
      <c r="E89" s="138">
        <v>69</v>
      </c>
      <c r="F89" s="138">
        <v>34</v>
      </c>
      <c r="G89" s="138">
        <v>0</v>
      </c>
      <c r="H89" s="69">
        <f t="shared" si="10"/>
        <v>103</v>
      </c>
      <c r="I89" s="71">
        <f t="shared" si="11"/>
        <v>699</v>
      </c>
    </row>
    <row r="90" spans="1:9" ht="12.75">
      <c r="A90" s="29" t="s">
        <v>42</v>
      </c>
      <c r="B90" s="2"/>
      <c r="C90" s="2"/>
      <c r="D90" s="69">
        <v>2177</v>
      </c>
      <c r="E90" s="69">
        <v>77</v>
      </c>
      <c r="F90" s="69">
        <v>46</v>
      </c>
      <c r="G90" s="69">
        <v>2</v>
      </c>
      <c r="H90" s="69">
        <f>SUM(E90:G90)</f>
        <v>125</v>
      </c>
      <c r="I90" s="71">
        <f>SUM(D90:G90)</f>
        <v>2302</v>
      </c>
    </row>
    <row r="91" spans="1:9" ht="12.75">
      <c r="A91" s="29" t="s">
        <v>43</v>
      </c>
      <c r="B91" s="2"/>
      <c r="C91" s="2"/>
      <c r="D91" s="69">
        <v>3486</v>
      </c>
      <c r="E91" s="69">
        <v>166</v>
      </c>
      <c r="F91" s="69">
        <v>134</v>
      </c>
      <c r="G91" s="69">
        <v>4</v>
      </c>
      <c r="H91" s="70">
        <f>SUM(E91:G91)</f>
        <v>304</v>
      </c>
      <c r="I91" s="71">
        <f>SUM(D91:G91)</f>
        <v>3790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16084</v>
      </c>
      <c r="E94" s="21">
        <f t="shared" si="12"/>
        <v>825</v>
      </c>
      <c r="F94" s="21">
        <f t="shared" si="12"/>
        <v>300</v>
      </c>
      <c r="G94" s="61">
        <f t="shared" si="12"/>
        <v>22</v>
      </c>
      <c r="H94" s="21">
        <f>+SUM(E94:G94)</f>
        <v>1147</v>
      </c>
      <c r="I94" s="62">
        <f>+SUM(D94:G94)</f>
        <v>17231</v>
      </c>
    </row>
    <row r="95" spans="1:9" ht="13.5" thickBot="1">
      <c r="A95" s="30" t="s">
        <v>45</v>
      </c>
      <c r="B95" s="51"/>
      <c r="C95" s="52"/>
      <c r="D95" s="53">
        <f t="shared" si="12"/>
        <v>16415</v>
      </c>
      <c r="E95" s="53">
        <f t="shared" si="12"/>
        <v>785</v>
      </c>
      <c r="F95" s="53">
        <f t="shared" si="12"/>
        <v>466</v>
      </c>
      <c r="G95" s="59">
        <f t="shared" si="12"/>
        <v>24</v>
      </c>
      <c r="H95" s="53">
        <f>+SUM(E95:G95)</f>
        <v>1275</v>
      </c>
      <c r="I95" s="60">
        <f>+SUM(D95:G95)</f>
        <v>17690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15810</v>
      </c>
      <c r="H103" s="118">
        <v>10554</v>
      </c>
      <c r="I103" s="91">
        <f>SUM(G103:H103)</f>
        <v>26364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57902</v>
      </c>
      <c r="H104" s="118">
        <v>53218</v>
      </c>
      <c r="I104" s="91">
        <f>SUM(G104:H104)</f>
        <v>111120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0.273047563123899</v>
      </c>
      <c r="H105" s="120">
        <f>H103/H104</f>
        <v>0.1983163591266113</v>
      </c>
      <c r="I105" s="121">
        <f>I103/I104</f>
        <v>0.23725701943844493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58.77</v>
      </c>
      <c r="H107" s="148">
        <v>44.7583</v>
      </c>
      <c r="I107" s="122">
        <f>SUM(G107:H107)</f>
        <v>103.5283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214.13</v>
      </c>
      <c r="H108" s="148">
        <v>229.2897</v>
      </c>
      <c r="I108" s="122">
        <f>SUM(G108:H108)</f>
        <v>443.41970000000003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0.27445944052678284</v>
      </c>
      <c r="H109" s="126">
        <f>H107/H108</f>
        <v>0.19520414567248331</v>
      </c>
      <c r="I109" s="127">
        <f>I107/I108</f>
        <v>0.23347699707523142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10</v>
      </c>
      <c r="F119" s="132">
        <v>25</v>
      </c>
      <c r="G119" s="132">
        <v>2</v>
      </c>
      <c r="H119" s="132">
        <v>74</v>
      </c>
      <c r="I119" s="150">
        <v>128</v>
      </c>
      <c r="J119" s="130">
        <f>SUM(E119:I119)</f>
        <v>239</v>
      </c>
    </row>
    <row r="120" spans="1:10" ht="13.5" thickBot="1">
      <c r="A120" s="56" t="s">
        <v>59</v>
      </c>
      <c r="B120" s="54"/>
      <c r="C120" s="54"/>
      <c r="D120" s="133"/>
      <c r="E120" s="134">
        <v>14.2</v>
      </c>
      <c r="F120" s="134">
        <v>31</v>
      </c>
      <c r="G120" s="134">
        <v>1.1</v>
      </c>
      <c r="H120" s="135">
        <v>45.8</v>
      </c>
      <c r="I120" s="151">
        <v>42.9</v>
      </c>
      <c r="J120" s="136">
        <f>SUM(E120:I120)</f>
        <v>135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2019-10-23T18:45:48Z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