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500" windowHeight="1305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<sst xmlns="http://schemas.openxmlformats.org/spreadsheetml/2006/main" count="178" uniqueCount="81">
  <si>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</si>
  <si>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</si>
  <si>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</si>
  <si>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</si>
  <si>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</si>
  <si>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</si>
  <si>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</si>
  <si>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</si>
  <si>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</si>
  <si>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</si>
  <si>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</si>
  <si>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</si>
  <si>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</si>
  <si>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</si>
  <si>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</si>
  <si>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</si>
  <si>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</si>
  <si>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</si>
  <si>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</si>
  <si>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</si>
  <si>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</si>
  <si>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</si>
  <si>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</si>
  <si>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</si>
  <si>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</si>
  <si>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</si>
  <si>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</si>
  <si>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</si>
  <si>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</si>
  <si>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</si>
  <si>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</si>
  <si>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</si>
  <si>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</si>
  <si>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</si>
  <si>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</si>
  <si>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</si>
  <si>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</si>
  <si>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</si>
  <si>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</si>
  <si>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</si>
  <si>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</si>
  <si>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</si>
  <si>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</si>
  <si>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</si>
  <si>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</si>
  <si>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</si>
  <si>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</si>
  <si>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</si>
  <si>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</si>
  <si>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</si>
  <si>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</si>
  <si>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</si>
  <si>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</si>
  <si>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</si>
  <si>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</si>
  <si>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</si>
  <si>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</si>
  <si>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</si>
  <si>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</si>
  <si>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</si>
  <si>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</si>
  <si>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</si>
  <si>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</si>
  <si>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</si>
  <si>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</si>
  <si>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</si>
  <si>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</si>
  <si>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</si>
  <si>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</si>
  <si>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</si>
  <si>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</si>
  <si>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</si>
  <si>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</si>
  <si>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</si>
  <si>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</si>
  <si>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</si>
  <si>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</si>
  <si>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</si>
  <si>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</si>
  <si>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</si>
  <si>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September 30,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</si>
</sst>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7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24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24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24" borderId="2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25" borderId="13" xfId="0" applyNumberFormat="1" applyFont="1" applyFill="1" applyBorder="1" applyAlignment="1">
      <alignment/>
    </xf>
    <xf numFmtId="0" fontId="0" fillId="25" borderId="13" xfId="0" applyFont="1" applyFill="1" applyBorder="1" applyAlignment="1">
      <alignment/>
    </xf>
    <xf numFmtId="3" fontId="0" fillId="25" borderId="17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 wrapText="1"/>
    </xf>
    <xf numFmtId="38" fontId="0" fillId="25" borderId="13" xfId="0" applyNumberFormat="1" applyFont="1" applyFill="1" applyBorder="1" applyAlignment="1">
      <alignment wrapText="1"/>
    </xf>
    <xf numFmtId="0" fontId="0" fillId="25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25" borderId="13" xfId="0" applyNumberFormat="1" applyFont="1" applyFill="1" applyBorder="1" applyAlignment="1">
      <alignment horizontal="right"/>
    </xf>
    <xf numFmtId="3" fontId="0" fillId="25" borderId="17" xfId="0" applyNumberFormat="1" applyFont="1" applyFill="1" applyBorder="1" applyAlignment="1">
      <alignment horizontal="right"/>
    </xf>
    <xf numFmtId="3" fontId="0" fillId="25" borderId="13" xfId="0" applyNumberFormat="1" applyFont="1" applyFill="1" applyBorder="1" applyAlignment="1">
      <alignment horizontal="right" vertical="top" wrapText="1"/>
    </xf>
    <xf numFmtId="0" fontId="0" fillId="25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25" borderId="13" xfId="0" applyNumberFormat="1" applyFont="1" applyFill="1" applyBorder="1" applyAlignment="1">
      <alignment/>
    </xf>
    <xf numFmtId="164" fontId="0" fillId="25" borderId="17" xfId="0" applyNumberFormat="1" applyFont="1" applyFill="1" applyBorder="1" applyAlignment="1">
      <alignment/>
    </xf>
    <xf numFmtId="167" fontId="0" fillId="25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25" borderId="13" xfId="0" applyNumberFormat="1" applyFont="1" applyFill="1" applyBorder="1" applyAlignment="1">
      <alignment horizontal="right"/>
    </xf>
    <xf numFmtId="3" fontId="0" fillId="25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25" borderId="13" xfId="0" applyFont="1" applyFill="1" applyBorder="1" applyAlignment="1">
      <alignment horizontal="right"/>
    </xf>
    <xf numFmtId="0" fontId="0" fillId="24" borderId="11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25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25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25" borderId="21" xfId="0" applyNumberFormat="1" applyFont="1" applyFill="1" applyBorder="1" applyAlignment="1">
      <alignment/>
    </xf>
    <xf numFmtId="3" fontId="0" fillId="25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25" borderId="13" xfId="0" applyNumberFormat="1" applyFont="1" applyFill="1" applyBorder="1" applyAlignment="1">
      <alignment/>
    </xf>
    <xf numFmtId="0" fontId="0" fillId="25" borderId="13" xfId="0" applyFont="1" applyFill="1" applyBorder="1" applyAlignment="1">
      <alignment/>
    </xf>
    <xf numFmtId="3" fontId="0" fillId="2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25" borderId="13" xfId="0" applyNumberFormat="1" applyFont="1" applyFill="1" applyBorder="1" applyAlignment="1">
      <alignment horizontal="right"/>
    </xf>
    <xf numFmtId="167" fontId="0" fillId="25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25" borderId="14" xfId="0" applyNumberFormat="1" applyFont="1" applyFill="1" applyBorder="1" applyAlignment="1">
      <alignment/>
    </xf>
    <xf numFmtId="3" fontId="0" fillId="25" borderId="29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0" zoomScaleNormal="110" zoomScalePageLayoutView="118" workbookViewId="0" topLeftCell="A1">
      <selection activeCell="G20" sqref="G20"/>
    </sheetView>
  </sheetViews>
  <sheetFormatPr defaultColWidth="8.8515625" defaultRowHeight="12.75"/>
  <cols>
    <col min="1" max="1" width="8.8515625" style="76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25445</v>
      </c>
      <c r="E10" s="87">
        <v>7975</v>
      </c>
      <c r="F10" s="87">
        <v>3739</v>
      </c>
      <c r="G10" s="87">
        <v>102</v>
      </c>
      <c r="H10" s="87">
        <f>SUM(E10:G10)</f>
        <v>11816</v>
      </c>
      <c r="I10" s="88">
        <f>SUM(D10:G10)</f>
        <v>37261</v>
      </c>
    </row>
    <row r="11" spans="1:9" s="67" customFormat="1" ht="12.75">
      <c r="A11" s="29" t="s">
        <v>28</v>
      </c>
      <c r="B11" s="66"/>
      <c r="C11" s="66"/>
      <c r="D11" s="89">
        <v>278898</v>
      </c>
      <c r="E11" s="89">
        <v>37228</v>
      </c>
      <c r="F11" s="89">
        <v>16211</v>
      </c>
      <c r="G11" s="90">
        <v>499</v>
      </c>
      <c r="H11" s="87">
        <f>SUM(E11:G11)</f>
        <v>53938</v>
      </c>
      <c r="I11" s="88">
        <f>SUM(D11:G11)</f>
        <v>332836</v>
      </c>
    </row>
    <row r="12" spans="1:9" ht="12.75">
      <c r="A12" s="29" t="s">
        <v>65</v>
      </c>
      <c r="B12" s="2"/>
      <c r="C12" s="2"/>
      <c r="D12" s="139">
        <v>24596</v>
      </c>
      <c r="E12" s="139">
        <v>8687</v>
      </c>
      <c r="F12" s="139">
        <v>3037</v>
      </c>
      <c r="G12" s="139">
        <v>63</v>
      </c>
      <c r="H12" s="87">
        <f>SUM(E12:G12)</f>
        <v>11787</v>
      </c>
      <c r="I12" s="88">
        <f>SUM(D12:G12)</f>
        <v>36383</v>
      </c>
    </row>
    <row r="13" spans="1:12" ht="15.75">
      <c r="A13" s="29" t="s">
        <v>29</v>
      </c>
      <c r="B13" s="2"/>
      <c r="C13" s="2"/>
      <c r="D13" s="139">
        <v>103623</v>
      </c>
      <c r="E13" s="139">
        <v>11321</v>
      </c>
      <c r="F13" s="139">
        <v>9995</v>
      </c>
      <c r="G13" s="139">
        <v>482</v>
      </c>
      <c r="H13" s="87">
        <f>SUM(E13:G13)</f>
        <v>21798</v>
      </c>
      <c r="I13" s="88">
        <f>SUM(D13:G13)</f>
        <v>125421</v>
      </c>
      <c r="L13" s="146"/>
    </row>
    <row r="14" spans="1:9" ht="12.75">
      <c r="A14" s="29" t="s">
        <v>75</v>
      </c>
      <c r="B14" s="2"/>
      <c r="C14" s="3"/>
      <c r="D14" s="139">
        <v>4407</v>
      </c>
      <c r="E14" s="139">
        <v>155</v>
      </c>
      <c r="F14" s="139">
        <v>121</v>
      </c>
      <c r="G14" s="139">
        <v>1</v>
      </c>
      <c r="H14" s="87">
        <f>SUM(E14:G14)</f>
        <v>277</v>
      </c>
      <c r="I14" s="88">
        <f>SUM(D14:G14)</f>
        <v>4684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436969</v>
      </c>
      <c r="E15" s="140">
        <f t="shared" si="0"/>
        <v>65366</v>
      </c>
      <c r="F15" s="140">
        <f t="shared" si="0"/>
        <v>33103</v>
      </c>
      <c r="G15" s="140">
        <f t="shared" si="0"/>
        <v>1147</v>
      </c>
      <c r="H15" s="33">
        <f t="shared" si="0"/>
        <v>99616</v>
      </c>
      <c r="I15" s="34">
        <f t="shared" si="0"/>
        <v>536585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236282</v>
      </c>
      <c r="E20" s="87">
        <v>29667</v>
      </c>
      <c r="F20" s="87">
        <v>6386</v>
      </c>
      <c r="G20" s="87">
        <v>113</v>
      </c>
      <c r="H20" s="87">
        <f>SUM(E20:G20)</f>
        <v>36166</v>
      </c>
      <c r="I20" s="88">
        <f>SUM(D20:G20)</f>
        <v>272448</v>
      </c>
    </row>
    <row r="21" spans="1:9" s="67" customFormat="1" ht="12.75">
      <c r="A21" s="29" t="s">
        <v>31</v>
      </c>
      <c r="B21" s="66"/>
      <c r="C21" s="66"/>
      <c r="D21" s="89">
        <v>1165012</v>
      </c>
      <c r="E21" s="89">
        <v>104637</v>
      </c>
      <c r="F21" s="89">
        <v>25669</v>
      </c>
      <c r="G21" s="89">
        <v>517</v>
      </c>
      <c r="H21" s="87">
        <f>SUM(E21:G21)</f>
        <v>130823</v>
      </c>
      <c r="I21" s="88">
        <f>SUM(D21:G21)</f>
        <v>1295835</v>
      </c>
    </row>
    <row r="22" spans="1:9" ht="12.75">
      <c r="A22" s="29" t="s">
        <v>65</v>
      </c>
      <c r="B22" s="2"/>
      <c r="C22" s="2"/>
      <c r="D22" s="139">
        <v>178753</v>
      </c>
      <c r="E22" s="139">
        <v>27003</v>
      </c>
      <c r="F22" s="139">
        <v>5789</v>
      </c>
      <c r="G22" s="139">
        <v>65</v>
      </c>
      <c r="H22" s="87">
        <f>SUM(E22:G22)</f>
        <v>32857</v>
      </c>
      <c r="I22" s="88">
        <f>SUM(D22:G22)</f>
        <v>211610</v>
      </c>
    </row>
    <row r="23" spans="1:9" ht="12.75">
      <c r="A23" s="29" t="s">
        <v>29</v>
      </c>
      <c r="B23" s="2"/>
      <c r="C23" s="2"/>
      <c r="D23" s="139">
        <v>527191</v>
      </c>
      <c r="E23" s="139">
        <v>32214</v>
      </c>
      <c r="F23" s="139">
        <v>17777</v>
      </c>
      <c r="G23" s="139">
        <v>550</v>
      </c>
      <c r="H23" s="87">
        <f>SUM(E23:G23)</f>
        <v>50541</v>
      </c>
      <c r="I23" s="88">
        <f>SUM(D23:G23)</f>
        <v>577732</v>
      </c>
    </row>
    <row r="24" spans="1:9" ht="12.75">
      <c r="A24" s="29" t="s">
        <v>75</v>
      </c>
      <c r="B24" s="2"/>
      <c r="C24" s="3"/>
      <c r="D24" s="152">
        <v>149242</v>
      </c>
      <c r="E24" s="152">
        <v>7695</v>
      </c>
      <c r="F24" s="152">
        <v>7400</v>
      </c>
      <c r="G24" s="152">
        <v>133</v>
      </c>
      <c r="H24" s="87">
        <f>SUM(E24:G24)</f>
        <v>15228</v>
      </c>
      <c r="I24" s="88">
        <f>SUM(D24:G24)</f>
        <v>164470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2256480</v>
      </c>
      <c r="E25" s="33">
        <f t="shared" si="1"/>
        <v>201216</v>
      </c>
      <c r="F25" s="33">
        <f t="shared" si="1"/>
        <v>63021</v>
      </c>
      <c r="G25" s="33">
        <f t="shared" si="1"/>
        <v>1378</v>
      </c>
      <c r="H25" s="33">
        <f t="shared" si="1"/>
        <v>265615</v>
      </c>
      <c r="I25" s="34">
        <f t="shared" si="1"/>
        <v>2522095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0.10768911724126255</v>
      </c>
      <c r="E30" s="93">
        <f t="shared" si="2"/>
        <v>0.26881720430107525</v>
      </c>
      <c r="F30" s="93">
        <f t="shared" si="2"/>
        <v>0.5854995302223615</v>
      </c>
      <c r="G30" s="93">
        <f t="shared" si="2"/>
        <v>0.9026548672566371</v>
      </c>
      <c r="H30" s="93">
        <f>H10/H20</f>
        <v>0.3267156998285683</v>
      </c>
      <c r="I30" s="94">
        <f>I10/I20</f>
        <v>0.13676371270848015</v>
      </c>
    </row>
    <row r="31" spans="1:9" ht="12.75">
      <c r="A31" s="29" t="s">
        <v>31</v>
      </c>
      <c r="B31" s="2"/>
      <c r="C31" s="3"/>
      <c r="D31" s="93">
        <f t="shared" si="2"/>
        <v>0.23939495902188132</v>
      </c>
      <c r="E31" s="93">
        <f t="shared" si="2"/>
        <v>0.35578237143648994</v>
      </c>
      <c r="F31" s="93">
        <f t="shared" si="2"/>
        <v>0.6315399898710506</v>
      </c>
      <c r="G31" s="93">
        <f t="shared" si="2"/>
        <v>0.965183752417795</v>
      </c>
      <c r="H31" s="93">
        <f aca="true" t="shared" si="3" ref="D31:I34">H11/H21</f>
        <v>0.41229753177958006</v>
      </c>
      <c r="I31" s="94">
        <f t="shared" si="3"/>
        <v>0.2568506021214121</v>
      </c>
    </row>
    <row r="32" spans="1:9" ht="12.75">
      <c r="A32" s="29" t="s">
        <v>65</v>
      </c>
      <c r="B32" s="2"/>
      <c r="C32" s="3"/>
      <c r="D32" s="93">
        <f>D12/D22</f>
        <v>0.13759769066812866</v>
      </c>
      <c r="E32" s="93">
        <f t="shared" si="3"/>
        <v>0.3217049957412139</v>
      </c>
      <c r="F32" s="93">
        <f t="shared" si="3"/>
        <v>0.524615650371394</v>
      </c>
      <c r="G32" s="93">
        <f t="shared" si="3"/>
        <v>0.9692307692307692</v>
      </c>
      <c r="H32" s="93">
        <f t="shared" si="3"/>
        <v>0.3587363423319232</v>
      </c>
      <c r="I32" s="94">
        <f t="shared" si="3"/>
        <v>0.17193421860970654</v>
      </c>
    </row>
    <row r="33" spans="1:9" ht="12.75">
      <c r="A33" s="29" t="s">
        <v>29</v>
      </c>
      <c r="B33" s="2"/>
      <c r="C33" s="3"/>
      <c r="D33" s="93">
        <f t="shared" si="3"/>
        <v>0.19655684562141615</v>
      </c>
      <c r="E33" s="93">
        <f t="shared" si="3"/>
        <v>0.3514310548208853</v>
      </c>
      <c r="F33" s="93">
        <f t="shared" si="3"/>
        <v>0.5622433481464814</v>
      </c>
      <c r="G33" s="93">
        <f t="shared" si="3"/>
        <v>0.8763636363636363</v>
      </c>
      <c r="H33" s="93">
        <f t="shared" si="3"/>
        <v>0.43129340535406896</v>
      </c>
      <c r="I33" s="94">
        <f t="shared" si="3"/>
        <v>0.21709200805910006</v>
      </c>
    </row>
    <row r="34" spans="1:9" ht="12.75">
      <c r="A34" s="29" t="s">
        <v>75</v>
      </c>
      <c r="B34" s="2"/>
      <c r="C34" s="3"/>
      <c r="D34" s="93">
        <f t="shared" si="3"/>
        <v>0.029529220996770345</v>
      </c>
      <c r="E34" s="93">
        <f t="shared" si="3"/>
        <v>0.02014294996751137</v>
      </c>
      <c r="F34" s="93">
        <f t="shared" si="3"/>
        <v>0.01635135135135135</v>
      </c>
      <c r="G34" s="93">
        <f t="shared" si="3"/>
        <v>0.007518796992481203</v>
      </c>
      <c r="H34" s="93">
        <f t="shared" si="3"/>
        <v>0.01819017599159443</v>
      </c>
      <c r="I34" s="94">
        <f t="shared" si="3"/>
        <v>0.028479357937617803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0.19365073034106217</v>
      </c>
      <c r="E35" s="63">
        <f t="shared" si="4"/>
        <v>0.3248548823155216</v>
      </c>
      <c r="F35" s="63">
        <f t="shared" si="4"/>
        <v>0.5252693546595579</v>
      </c>
      <c r="G35" s="63">
        <f t="shared" si="4"/>
        <v>0.8323657474600871</v>
      </c>
      <c r="H35" s="63">
        <f t="shared" si="4"/>
        <v>0.3750390602940346</v>
      </c>
      <c r="I35" s="64">
        <f t="shared" si="4"/>
        <v>0.21275368295008712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77.7</v>
      </c>
      <c r="E40" s="87">
        <v>21.6</v>
      </c>
      <c r="F40" s="87">
        <v>236.8</v>
      </c>
      <c r="G40" s="87">
        <v>207.4</v>
      </c>
      <c r="H40" s="87">
        <f>SUM(E40:G40)</f>
        <v>465.80000000000007</v>
      </c>
      <c r="I40" s="88">
        <f>SUM(D40:G40)</f>
        <v>543.5</v>
      </c>
    </row>
    <row r="41" spans="1:9" s="67" customFormat="1" ht="12.75">
      <c r="A41" s="37" t="s">
        <v>31</v>
      </c>
      <c r="B41" s="68"/>
      <c r="C41" s="68"/>
      <c r="D41" s="89">
        <v>843.78</v>
      </c>
      <c r="E41" s="89">
        <v>110.02</v>
      </c>
      <c r="F41" s="89">
        <v>1224.19</v>
      </c>
      <c r="G41" s="95">
        <v>1024.61</v>
      </c>
      <c r="H41" s="87">
        <f>SUM(E41:G41)</f>
        <v>2358.8199999999997</v>
      </c>
      <c r="I41" s="88">
        <f>SUM(D41:G41)</f>
        <v>3202.5999999999995</v>
      </c>
    </row>
    <row r="42" spans="1:9" ht="12.75">
      <c r="A42" s="37" t="s">
        <v>65</v>
      </c>
      <c r="B42" s="6"/>
      <c r="C42" s="6"/>
      <c r="D42" s="139">
        <v>78.9</v>
      </c>
      <c r="E42" s="139">
        <v>28.5</v>
      </c>
      <c r="F42" s="139">
        <v>148.7</v>
      </c>
      <c r="G42" s="139">
        <v>102.1</v>
      </c>
      <c r="H42" s="97">
        <f>SUM(E42:G42)</f>
        <v>279.29999999999995</v>
      </c>
      <c r="I42" s="88">
        <f>SUM(D42:G42)</f>
        <v>358.20000000000005</v>
      </c>
    </row>
    <row r="43" spans="1:9" ht="12.75">
      <c r="A43" s="37" t="s">
        <v>29</v>
      </c>
      <c r="B43" s="6"/>
      <c r="C43" s="6"/>
      <c r="D43" s="87">
        <v>318.2</v>
      </c>
      <c r="E43" s="87">
        <v>35.7</v>
      </c>
      <c r="F43" s="87">
        <v>630.9</v>
      </c>
      <c r="G43" s="87">
        <v>586.2</v>
      </c>
      <c r="H43" s="87">
        <f>SUM(E43:G43)</f>
        <v>1252.8000000000002</v>
      </c>
      <c r="I43" s="88">
        <f>SUM(D43:G43)</f>
        <v>1571</v>
      </c>
    </row>
    <row r="44" spans="1:9" ht="12.75">
      <c r="A44" s="29" t="s">
        <v>75</v>
      </c>
      <c r="B44" s="6"/>
      <c r="C44" s="7"/>
      <c r="D44" s="152">
        <v>16.3</v>
      </c>
      <c r="E44" s="152">
        <v>0.3</v>
      </c>
      <c r="F44" s="152">
        <v>1.8</v>
      </c>
      <c r="G44" s="152">
        <v>0.1</v>
      </c>
      <c r="H44" s="87">
        <f>SUM(E44:G44)</f>
        <v>2.2</v>
      </c>
      <c r="I44" s="88">
        <f>SUM(D44:G44)</f>
        <v>18.500000000000004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1334.8799999999999</v>
      </c>
      <c r="E45" s="33">
        <f t="shared" si="5"/>
        <v>196.12</v>
      </c>
      <c r="F45" s="33">
        <f t="shared" si="5"/>
        <v>2242.3900000000003</v>
      </c>
      <c r="G45" s="33">
        <f t="shared" si="5"/>
        <v>1920.4099999999999</v>
      </c>
      <c r="H45" s="33">
        <f t="shared" si="5"/>
        <v>4358.92</v>
      </c>
      <c r="I45" s="34">
        <f t="shared" si="5"/>
        <v>5693.799999999999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728.8</v>
      </c>
      <c r="E50" s="87">
        <v>68.9</v>
      </c>
      <c r="F50" s="87">
        <v>324.1</v>
      </c>
      <c r="G50" s="147">
        <v>219.3</v>
      </c>
      <c r="H50" s="87">
        <f>SUM(E50:G50)</f>
        <v>612.3</v>
      </c>
      <c r="I50" s="98">
        <f>SUM(D50:G50)</f>
        <v>1341.1</v>
      </c>
    </row>
    <row r="51" spans="1:9" s="67" customFormat="1" ht="12.75">
      <c r="A51" s="37" t="s">
        <v>31</v>
      </c>
      <c r="B51" s="68"/>
      <c r="C51" s="68"/>
      <c r="D51" s="89">
        <v>3396.43</v>
      </c>
      <c r="E51" s="89">
        <v>307.96</v>
      </c>
      <c r="F51" s="89">
        <v>1605.14</v>
      </c>
      <c r="G51" s="89">
        <v>1046.45</v>
      </c>
      <c r="H51" s="87">
        <f>SUM(E51:G51)</f>
        <v>2959.55</v>
      </c>
      <c r="I51" s="98">
        <f>SUM(D51:G51)</f>
        <v>6355.98</v>
      </c>
    </row>
    <row r="52" spans="1:9" ht="12.75">
      <c r="A52" s="37" t="s">
        <v>65</v>
      </c>
      <c r="B52" s="6"/>
      <c r="C52" s="6"/>
      <c r="D52" s="139">
        <v>510.1</v>
      </c>
      <c r="E52" s="139">
        <v>66.7</v>
      </c>
      <c r="F52" s="139">
        <v>205.5</v>
      </c>
      <c r="G52" s="139">
        <v>103.2</v>
      </c>
      <c r="H52" s="97">
        <f>SUM(E52:G52)</f>
        <v>375.4</v>
      </c>
      <c r="I52" s="98">
        <f>SUM(D52:G52)</f>
        <v>885.5000000000001</v>
      </c>
    </row>
    <row r="53" spans="1:9" ht="12.75">
      <c r="A53" s="37" t="s">
        <v>29</v>
      </c>
      <c r="B53" s="6"/>
      <c r="C53" s="6"/>
      <c r="D53" s="87">
        <v>1565.6</v>
      </c>
      <c r="E53" s="87">
        <v>80</v>
      </c>
      <c r="F53" s="87">
        <v>823.7</v>
      </c>
      <c r="G53" s="87">
        <v>620.7</v>
      </c>
      <c r="H53" s="87">
        <f>SUM(E53:G53)</f>
        <v>1524.4</v>
      </c>
      <c r="I53" s="98">
        <f>SUM(D53:G53)</f>
        <v>3090</v>
      </c>
    </row>
    <row r="54" spans="1:9" ht="12.75">
      <c r="A54" s="29" t="s">
        <v>75</v>
      </c>
      <c r="B54" s="6"/>
      <c r="C54" s="7"/>
      <c r="D54" s="152">
        <v>464.2</v>
      </c>
      <c r="E54" s="152">
        <v>21.9</v>
      </c>
      <c r="F54" s="152">
        <v>162.3</v>
      </c>
      <c r="G54" s="152">
        <v>41.4</v>
      </c>
      <c r="H54" s="87">
        <f>SUM(E54:G54)</f>
        <v>225.60000000000002</v>
      </c>
      <c r="I54" s="98">
        <f>SUM(D54:G54)</f>
        <v>689.8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6665.13</v>
      </c>
      <c r="E55" s="33">
        <f t="shared" si="6"/>
        <v>545.4599999999999</v>
      </c>
      <c r="F55" s="33">
        <f t="shared" si="6"/>
        <v>3120.7400000000007</v>
      </c>
      <c r="G55" s="33">
        <f t="shared" si="6"/>
        <v>2031.0500000000002</v>
      </c>
      <c r="H55" s="33">
        <f t="shared" si="6"/>
        <v>5697.250000000001</v>
      </c>
      <c r="I55" s="34">
        <f t="shared" si="6"/>
        <v>12362.38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 aca="true" t="shared" si="7" ref="D60:I60">D40/D50</f>
        <v>0.10661361141602635</v>
      </c>
      <c r="E60" s="93">
        <f t="shared" si="7"/>
        <v>0.3134978229317852</v>
      </c>
      <c r="F60" s="93">
        <f t="shared" si="7"/>
        <v>0.7306386917618019</v>
      </c>
      <c r="G60" s="93">
        <f t="shared" si="7"/>
        <v>0.9457364341085271</v>
      </c>
      <c r="H60" s="93">
        <f t="shared" si="7"/>
        <v>0.7607382002286462</v>
      </c>
      <c r="I60" s="94">
        <f t="shared" si="7"/>
        <v>0.4052643352471852</v>
      </c>
    </row>
    <row r="61" spans="1:9" ht="12.75">
      <c r="A61" s="37" t="s">
        <v>31</v>
      </c>
      <c r="B61" s="2"/>
      <c r="C61" s="3"/>
      <c r="D61" s="93">
        <f>D41/D51</f>
        <v>0.24843144124860517</v>
      </c>
      <c r="E61" s="93">
        <f>E41/E51</f>
        <v>0.35725418885569554</v>
      </c>
      <c r="F61" s="93">
        <f>F41/F51</f>
        <v>0.7626686768755373</v>
      </c>
      <c r="G61" s="93">
        <f>G41/G51</f>
        <v>0.9791294376224376</v>
      </c>
      <c r="H61" s="93">
        <f>H41/H51</f>
        <v>0.7970198172019394</v>
      </c>
      <c r="I61" s="94">
        <f aca="true" t="shared" si="8" ref="H61:I64">I41/I51</f>
        <v>0.5038719442163128</v>
      </c>
    </row>
    <row r="62" spans="1:9" ht="12.75">
      <c r="A62" s="37" t="s">
        <v>65</v>
      </c>
      <c r="B62" s="2"/>
      <c r="C62" s="3"/>
      <c r="D62" s="93">
        <f>D42/D52</f>
        <v>0.15467555381297785</v>
      </c>
      <c r="E62" s="93">
        <f aca="true" t="shared" si="9" ref="D62:G64">E42/E52</f>
        <v>0.42728635682158916</v>
      </c>
      <c r="F62" s="93">
        <f t="shared" si="9"/>
        <v>0.7236009732360097</v>
      </c>
      <c r="G62" s="93">
        <f>G42/G52</f>
        <v>0.9893410852713177</v>
      </c>
      <c r="H62" s="93">
        <f>H42/H52</f>
        <v>0.7440063931806072</v>
      </c>
      <c r="I62" s="94">
        <f t="shared" si="8"/>
        <v>0.40451722190852624</v>
      </c>
    </row>
    <row r="63" spans="1:9" ht="12.75">
      <c r="A63" s="37" t="s">
        <v>29</v>
      </c>
      <c r="B63" s="2"/>
      <c r="C63" s="3"/>
      <c r="D63" s="93">
        <f t="shared" si="9"/>
        <v>0.20324476239141542</v>
      </c>
      <c r="E63" s="93">
        <f t="shared" si="9"/>
        <v>0.44625000000000004</v>
      </c>
      <c r="F63" s="93">
        <f t="shared" si="9"/>
        <v>0.7659341993444214</v>
      </c>
      <c r="G63" s="93">
        <f t="shared" si="9"/>
        <v>0.944417593040116</v>
      </c>
      <c r="H63" s="93">
        <f t="shared" si="8"/>
        <v>0.8218315402781423</v>
      </c>
      <c r="I63" s="94">
        <f t="shared" si="8"/>
        <v>0.5084142394822007</v>
      </c>
    </row>
    <row r="64" spans="1:9" ht="12.75">
      <c r="A64" s="29" t="s">
        <v>75</v>
      </c>
      <c r="B64" s="2"/>
      <c r="C64" s="3"/>
      <c r="D64" s="93">
        <f t="shared" si="9"/>
        <v>0.03511417492460147</v>
      </c>
      <c r="E64" s="93">
        <f t="shared" si="9"/>
        <v>0.013698630136986302</v>
      </c>
      <c r="F64" s="93">
        <f t="shared" si="9"/>
        <v>0.011090573012939002</v>
      </c>
      <c r="G64" s="93">
        <f t="shared" si="9"/>
        <v>0.002415458937198068</v>
      </c>
      <c r="H64" s="93">
        <f t="shared" si="8"/>
        <v>0.00975177304964539</v>
      </c>
      <c r="I64" s="94">
        <f t="shared" si="8"/>
        <v>0.026819367932734133</v>
      </c>
    </row>
    <row r="65" spans="1:9" ht="13.5" thickBot="1">
      <c r="A65" s="38" t="s">
        <v>27</v>
      </c>
      <c r="B65" s="31"/>
      <c r="C65" s="32"/>
      <c r="D65" s="63">
        <f aca="true" t="shared" si="10" ref="D65:I65">D45/D55</f>
        <v>0.20027816411682892</v>
      </c>
      <c r="E65" s="63">
        <f t="shared" si="10"/>
        <v>0.359549737835955</v>
      </c>
      <c r="F65" s="63">
        <f t="shared" si="10"/>
        <v>0.7185443196165011</v>
      </c>
      <c r="G65" s="63">
        <f t="shared" si="10"/>
        <v>0.9455257133010018</v>
      </c>
      <c r="H65" s="63">
        <f t="shared" si="10"/>
        <v>0.7650919303172582</v>
      </c>
      <c r="I65" s="64">
        <f t="shared" si="10"/>
        <v>0.4605747436982199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36</v>
      </c>
      <c r="E70" s="100">
        <v>39</v>
      </c>
      <c r="F70" s="100">
        <v>34</v>
      </c>
      <c r="G70" s="100">
        <v>16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65</v>
      </c>
      <c r="E71" s="90">
        <v>71</v>
      </c>
      <c r="F71" s="90">
        <v>60</v>
      </c>
      <c r="G71" s="90">
        <v>18</v>
      </c>
      <c r="H71" s="101"/>
      <c r="I71" s="102"/>
    </row>
    <row r="72" spans="1:9" ht="12.75">
      <c r="A72" s="37" t="s">
        <v>65</v>
      </c>
      <c r="B72" s="2"/>
      <c r="C72" s="2"/>
      <c r="D72" s="103">
        <v>44</v>
      </c>
      <c r="E72" s="103">
        <v>51</v>
      </c>
      <c r="F72" s="103">
        <v>44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58</v>
      </c>
      <c r="E73" s="103">
        <v>53</v>
      </c>
      <c r="F73" s="103">
        <v>48</v>
      </c>
      <c r="G73" s="103">
        <v>26</v>
      </c>
      <c r="H73" s="101"/>
      <c r="I73" s="102"/>
    </row>
    <row r="74" spans="1:9" ht="12.75">
      <c r="A74" s="29" t="s">
        <v>75</v>
      </c>
      <c r="B74" s="2"/>
      <c r="C74" s="3"/>
      <c r="D74" s="153">
        <v>7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355</v>
      </c>
      <c r="E84" s="70">
        <v>1673</v>
      </c>
      <c r="F84" s="70">
        <v>781</v>
      </c>
      <c r="G84" s="70">
        <v>265</v>
      </c>
      <c r="H84" s="69">
        <f aca="true" t="shared" si="11" ref="H84:H89">SUM(E84:G84)</f>
        <v>2719</v>
      </c>
      <c r="I84" s="71">
        <f aca="true" t="shared" si="12" ref="I84:I91">SUM(D84:G84)</f>
        <v>3074</v>
      </c>
    </row>
    <row r="85" spans="1:9" ht="12.75">
      <c r="A85" s="29" t="s">
        <v>15</v>
      </c>
      <c r="B85" s="2"/>
      <c r="C85" s="2"/>
      <c r="D85" s="69">
        <v>273</v>
      </c>
      <c r="E85" s="70">
        <v>1679</v>
      </c>
      <c r="F85" s="70">
        <v>783</v>
      </c>
      <c r="G85" s="70">
        <v>267</v>
      </c>
      <c r="H85" s="69">
        <f t="shared" si="11"/>
        <v>2729</v>
      </c>
      <c r="I85" s="71">
        <f t="shared" si="12"/>
        <v>3002</v>
      </c>
    </row>
    <row r="86" spans="1:9" s="67" customFormat="1" ht="12.75">
      <c r="A86" s="29" t="s">
        <v>40</v>
      </c>
      <c r="B86" s="66"/>
      <c r="C86" s="66"/>
      <c r="D86" s="72">
        <v>12671</v>
      </c>
      <c r="E86" s="73">
        <v>12234</v>
      </c>
      <c r="F86" s="72">
        <v>5459</v>
      </c>
      <c r="G86" s="74">
        <v>172</v>
      </c>
      <c r="H86" s="69">
        <f>SUM(E86:G86)</f>
        <v>17865</v>
      </c>
      <c r="I86" s="71">
        <f t="shared" si="12"/>
        <v>30536</v>
      </c>
    </row>
    <row r="87" spans="1:9" s="67" customFormat="1" ht="12.75">
      <c r="A87" s="29" t="s">
        <v>41</v>
      </c>
      <c r="B87" s="66"/>
      <c r="C87" s="66"/>
      <c r="D87" s="72">
        <v>12143</v>
      </c>
      <c r="E87" s="73">
        <v>12290</v>
      </c>
      <c r="F87" s="72">
        <v>5369</v>
      </c>
      <c r="G87" s="74">
        <v>165</v>
      </c>
      <c r="H87" s="69">
        <f t="shared" si="11"/>
        <v>17824</v>
      </c>
      <c r="I87" s="71">
        <f t="shared" si="12"/>
        <v>29967</v>
      </c>
    </row>
    <row r="88" spans="1:9" ht="12.75">
      <c r="A88" s="29" t="s">
        <v>66</v>
      </c>
      <c r="B88" s="2"/>
      <c r="C88" s="2"/>
      <c r="D88" s="137">
        <v>492</v>
      </c>
      <c r="E88" s="138">
        <v>30</v>
      </c>
      <c r="F88" s="138">
        <v>15</v>
      </c>
      <c r="G88" s="138">
        <v>0</v>
      </c>
      <c r="H88" s="69">
        <f t="shared" si="11"/>
        <v>45</v>
      </c>
      <c r="I88" s="71">
        <f t="shared" si="12"/>
        <v>537</v>
      </c>
    </row>
    <row r="89" spans="1:9" ht="12.75">
      <c r="A89" s="29" t="s">
        <v>67</v>
      </c>
      <c r="B89" s="2"/>
      <c r="C89" s="2"/>
      <c r="D89" s="137">
        <v>734</v>
      </c>
      <c r="E89" s="138">
        <v>2536</v>
      </c>
      <c r="F89" s="138">
        <v>661</v>
      </c>
      <c r="G89" s="138">
        <v>21</v>
      </c>
      <c r="H89" s="69">
        <f t="shared" si="11"/>
        <v>3218</v>
      </c>
      <c r="I89" s="71">
        <f t="shared" si="12"/>
        <v>3952</v>
      </c>
    </row>
    <row r="90" spans="1:9" ht="12.75">
      <c r="A90" s="29" t="s">
        <v>42</v>
      </c>
      <c r="B90" s="2"/>
      <c r="C90" s="2"/>
      <c r="D90" s="69">
        <v>2306</v>
      </c>
      <c r="E90" s="69">
        <v>59</v>
      </c>
      <c r="F90" s="69">
        <v>51</v>
      </c>
      <c r="G90" s="69">
        <v>0</v>
      </c>
      <c r="H90" s="69">
        <f>SUM(E90:G90)</f>
        <v>110</v>
      </c>
      <c r="I90" s="71">
        <f t="shared" si="12"/>
        <v>2416</v>
      </c>
    </row>
    <row r="91" spans="1:9" ht="12.75">
      <c r="A91" s="29" t="s">
        <v>43</v>
      </c>
      <c r="B91" s="2"/>
      <c r="C91" s="2"/>
      <c r="D91" s="69">
        <v>3538</v>
      </c>
      <c r="E91" s="69">
        <v>2208</v>
      </c>
      <c r="F91" s="69">
        <v>2703</v>
      </c>
      <c r="G91" s="69">
        <v>149</v>
      </c>
      <c r="H91" s="70">
        <f>SUM(E91:G91)</f>
        <v>5060</v>
      </c>
      <c r="I91" s="71">
        <f t="shared" si="12"/>
        <v>8598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3" ref="D94:G95">D84+D86+D88+D90</f>
        <v>15824</v>
      </c>
      <c r="E94" s="21">
        <f t="shared" si="13"/>
        <v>13996</v>
      </c>
      <c r="F94" s="21">
        <f t="shared" si="13"/>
        <v>6306</v>
      </c>
      <c r="G94" s="61">
        <f t="shared" si="13"/>
        <v>437</v>
      </c>
      <c r="H94" s="21">
        <f>+SUM(E94:G94)</f>
        <v>20739</v>
      </c>
      <c r="I94" s="62">
        <f>+SUM(D94:G94)</f>
        <v>36563</v>
      </c>
    </row>
    <row r="95" spans="1:9" ht="13.5" thickBot="1">
      <c r="A95" s="30" t="s">
        <v>45</v>
      </c>
      <c r="B95" s="51"/>
      <c r="C95" s="52"/>
      <c r="D95" s="53">
        <f t="shared" si="13"/>
        <v>16688</v>
      </c>
      <c r="E95" s="53">
        <f t="shared" si="13"/>
        <v>18713</v>
      </c>
      <c r="F95" s="53">
        <f t="shared" si="13"/>
        <v>9516</v>
      </c>
      <c r="G95" s="59">
        <f t="shared" si="13"/>
        <v>602</v>
      </c>
      <c r="H95" s="53">
        <f>+SUM(E95:G95)</f>
        <v>28831</v>
      </c>
      <c r="I95" s="60">
        <f>+SUM(D95:G95)</f>
        <v>45519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16301</v>
      </c>
      <c r="H103" s="118">
        <v>11025</v>
      </c>
      <c r="I103" s="91">
        <f>SUM(G103:H103)</f>
        <v>27326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58087</v>
      </c>
      <c r="H104" s="118">
        <v>53417</v>
      </c>
      <c r="I104" s="91">
        <f>SUM(G104:H104)</f>
        <v>111504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0.2806307779709746</v>
      </c>
      <c r="H105" s="120">
        <f>H103/H104</f>
        <v>0.2063949678941161</v>
      </c>
      <c r="I105" s="121">
        <f>I103/I104</f>
        <v>0.24506744152676138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65.2</v>
      </c>
      <c r="H107" s="148">
        <v>51.1747</v>
      </c>
      <c r="I107" s="122">
        <f>SUM(G107:H107)</f>
        <v>116.3747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229.93</v>
      </c>
      <c r="H108" s="148">
        <v>249.9491</v>
      </c>
      <c r="I108" s="122">
        <f>SUM(G108:H108)</f>
        <v>479.8791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0.2835645631279085</v>
      </c>
      <c r="H109" s="126">
        <f>H107/H108</f>
        <v>0.20474048516277915</v>
      </c>
      <c r="I109" s="127">
        <f>I107/I108</f>
        <v>0.24250837346323273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11</v>
      </c>
      <c r="F119" s="132">
        <v>18</v>
      </c>
      <c r="G119" s="132">
        <v>2</v>
      </c>
      <c r="H119" s="132">
        <v>68</v>
      </c>
      <c r="I119" s="150">
        <v>133</v>
      </c>
      <c r="J119" s="130">
        <f>SUM(E119:I119)</f>
        <v>232</v>
      </c>
    </row>
    <row r="120" spans="1:10" ht="13.5" thickBot="1">
      <c r="A120" s="56" t="s">
        <v>59</v>
      </c>
      <c r="B120" s="54"/>
      <c r="C120" s="54"/>
      <c r="D120" s="133"/>
      <c r="E120" s="134">
        <v>12</v>
      </c>
      <c r="F120" s="134">
        <v>22</v>
      </c>
      <c r="G120" s="134">
        <v>1.1</v>
      </c>
      <c r="H120" s="135">
        <v>34.5</v>
      </c>
      <c r="I120" s="151">
        <v>41.3</v>
      </c>
      <c r="J120" s="136">
        <f>SUM(E120:I120)</f>
        <v>110.89999999999999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2018-12-10T16:25:38Z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