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3215" windowHeight="1266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<sst xmlns="http://schemas.openxmlformats.org/spreadsheetml/2006/main" count="178" uniqueCount="81">
  <si>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</si>
  <si>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</si>
  <si>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</si>
  <si>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</si>
  <si>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</si>
  <si>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</si>
  <si>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</si>
  <si>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</si>
  <si>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</si>
  <si>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</si>
  <si>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</si>
  <si>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</si>
  <si>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</si>
  <si>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</si>
  <si>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</si>
  <si>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</si>
  <si>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</si>
  <si>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</si>
  <si>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</si>
  <si>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</si>
  <si>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</si>
  <si>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</si>
  <si>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</si>
  <si>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</si>
  <si>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</si>
  <si>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</si>
  <si>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</si>
  <si>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</si>
  <si>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</si>
  <si>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</si>
  <si>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</si>
  <si>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</si>
  <si>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</si>
  <si>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</si>
  <si>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</si>
  <si>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</si>
  <si>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</si>
  <si>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</si>
  <si>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</si>
  <si>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</si>
  <si>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</si>
  <si>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</si>
  <si>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</si>
  <si>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</si>
  <si>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</si>
  <si>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</si>
  <si>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</si>
  <si>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</si>
  <si>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</si>
  <si>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</si>
  <si>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</si>
  <si>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</si>
  <si>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</si>
  <si>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</si>
  <si>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</si>
  <si>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</si>
  <si>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</si>
  <si>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</si>
  <si>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</si>
  <si>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</si>
  <si>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</si>
  <si>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</si>
  <si>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</si>
  <si>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</si>
  <si>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</si>
  <si>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</si>
  <si>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</si>
  <si>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</si>
  <si>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</si>
  <si>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</si>
  <si>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</si>
  <si>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</si>
  <si>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</si>
  <si>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</si>
  <si>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</si>
  <si>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</si>
  <si>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</si>
  <si>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</si>
  <si>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</si>
  <si>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</si>
  <si>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September 30,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</si>
</sst>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7" fontId="0" fillId="34" borderId="11" xfId="42" applyNumberFormat="1" applyFont="1" applyFill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A1">
      <selection activeCell="I120" sqref="I120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6"/>
      <c r="H5" s="145"/>
      <c r="I5" s="145"/>
      <c r="J5" s="145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25220</v>
      </c>
      <c r="E10" s="87">
        <v>7774</v>
      </c>
      <c r="F10" s="87">
        <v>3762</v>
      </c>
      <c r="G10" s="87">
        <v>90</v>
      </c>
      <c r="H10" s="87">
        <f>SUM(E10:G10)</f>
        <v>11626</v>
      </c>
      <c r="I10" s="88">
        <f>SUM(D10:G10)</f>
        <v>36846</v>
      </c>
    </row>
    <row r="11" spans="1:9" s="67" customFormat="1" ht="12.75">
      <c r="A11" s="29" t="s">
        <v>28</v>
      </c>
      <c r="B11" s="66"/>
      <c r="C11" s="66"/>
      <c r="D11" s="89">
        <v>281719</v>
      </c>
      <c r="E11" s="89">
        <v>37296</v>
      </c>
      <c r="F11" s="89">
        <v>17059</v>
      </c>
      <c r="G11" s="90">
        <v>544</v>
      </c>
      <c r="H11" s="87">
        <f>SUM(E11:G11)</f>
        <v>54899</v>
      </c>
      <c r="I11" s="88">
        <f>SUM(D11:G11)</f>
        <v>336618</v>
      </c>
    </row>
    <row r="12" spans="1:9" ht="12.75">
      <c r="A12" s="29" t="s">
        <v>65</v>
      </c>
      <c r="B12" s="2"/>
      <c r="C12" s="2"/>
      <c r="D12" s="140">
        <v>25970</v>
      </c>
      <c r="E12" s="140">
        <v>8729</v>
      </c>
      <c r="F12" s="140">
        <v>3006</v>
      </c>
      <c r="G12" s="140">
        <v>71</v>
      </c>
      <c r="H12" s="87">
        <f>SUM(E12:G12)</f>
        <v>11806</v>
      </c>
      <c r="I12" s="88">
        <f>SUM(D12:G12)</f>
        <v>37776</v>
      </c>
    </row>
    <row r="13" spans="1:12" ht="15.75">
      <c r="A13" s="29" t="s">
        <v>29</v>
      </c>
      <c r="B13" s="2"/>
      <c r="C13" s="2"/>
      <c r="D13" s="140">
        <v>108097</v>
      </c>
      <c r="E13" s="140">
        <v>11757</v>
      </c>
      <c r="F13" s="140">
        <v>10163</v>
      </c>
      <c r="G13" s="140">
        <v>439</v>
      </c>
      <c r="H13" s="87">
        <f>SUM(E13:G13)</f>
        <v>22359</v>
      </c>
      <c r="I13" s="88">
        <f>SUM(D13:G13)</f>
        <v>130456</v>
      </c>
      <c r="L13" s="147"/>
    </row>
    <row r="14" spans="1:9" ht="12.75">
      <c r="A14" s="29" t="s">
        <v>75</v>
      </c>
      <c r="B14" s="2"/>
      <c r="C14" s="3"/>
      <c r="D14" s="140">
        <v>5530</v>
      </c>
      <c r="E14" s="140">
        <v>102</v>
      </c>
      <c r="F14" s="140">
        <v>79</v>
      </c>
      <c r="G14" s="140">
        <v>0</v>
      </c>
      <c r="H14" s="87">
        <f>SUM(E14:G14)</f>
        <v>181</v>
      </c>
      <c r="I14" s="88">
        <f>SUM(D14:G14)</f>
        <v>5711</v>
      </c>
    </row>
    <row r="15" spans="1:9" ht="13.5" thickBot="1">
      <c r="A15" s="30" t="s">
        <v>27</v>
      </c>
      <c r="B15" s="31"/>
      <c r="C15" s="32"/>
      <c r="D15" s="141">
        <f aca="true" t="shared" si="0" ref="D15:I15">SUM(D10:D14)</f>
        <v>446536</v>
      </c>
      <c r="E15" s="141">
        <f t="shared" si="0"/>
        <v>65658</v>
      </c>
      <c r="F15" s="141">
        <f t="shared" si="0"/>
        <v>34069</v>
      </c>
      <c r="G15" s="141">
        <f t="shared" si="0"/>
        <v>1144</v>
      </c>
      <c r="H15" s="33">
        <f t="shared" si="0"/>
        <v>100871</v>
      </c>
      <c r="I15" s="34">
        <f t="shared" si="0"/>
        <v>547407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2"/>
      <c r="E18" s="142"/>
      <c r="F18" s="143" t="s">
        <v>30</v>
      </c>
      <c r="G18" s="142"/>
      <c r="H18" s="92"/>
      <c r="I18" s="86"/>
    </row>
    <row r="19" spans="1:9" ht="12.75">
      <c r="A19" s="27" t="s">
        <v>21</v>
      </c>
      <c r="B19" s="11"/>
      <c r="C19" s="12"/>
      <c r="D19" s="144" t="s">
        <v>22</v>
      </c>
      <c r="E19" s="144" t="s">
        <v>23</v>
      </c>
      <c r="F19" s="144" t="s">
        <v>24</v>
      </c>
      <c r="G19" s="144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233733</v>
      </c>
      <c r="E20" s="87">
        <v>29194</v>
      </c>
      <c r="F20" s="87">
        <v>6517</v>
      </c>
      <c r="G20" s="87">
        <v>98</v>
      </c>
      <c r="H20" s="87">
        <f>SUM(E20:G20)</f>
        <v>35809</v>
      </c>
      <c r="I20" s="88">
        <f>SUM(D20:G20)</f>
        <v>269542</v>
      </c>
    </row>
    <row r="21" spans="1:9" s="67" customFormat="1" ht="12.75">
      <c r="A21" s="29" t="s">
        <v>31</v>
      </c>
      <c r="B21" s="66"/>
      <c r="C21" s="66"/>
      <c r="D21" s="89">
        <v>1156708</v>
      </c>
      <c r="E21" s="89">
        <v>102852</v>
      </c>
      <c r="F21" s="89">
        <v>26670</v>
      </c>
      <c r="G21" s="89">
        <v>560</v>
      </c>
      <c r="H21" s="87">
        <f>SUM(E21:G21)</f>
        <v>130082</v>
      </c>
      <c r="I21" s="88">
        <f>SUM(D21:G21)</f>
        <v>1286790</v>
      </c>
    </row>
    <row r="22" spans="1:9" ht="12.75">
      <c r="A22" s="29" t="s">
        <v>65</v>
      </c>
      <c r="B22" s="2"/>
      <c r="C22" s="2"/>
      <c r="D22" s="140">
        <v>177844</v>
      </c>
      <c r="E22" s="140">
        <v>26962</v>
      </c>
      <c r="F22" s="140">
        <v>5606</v>
      </c>
      <c r="G22" s="140">
        <v>77</v>
      </c>
      <c r="H22" s="87">
        <f>SUM(E22:G22)</f>
        <v>32645</v>
      </c>
      <c r="I22" s="88">
        <f>SUM(D22:G22)</f>
        <v>210489</v>
      </c>
    </row>
    <row r="23" spans="1:9" ht="12.75">
      <c r="A23" s="29" t="s">
        <v>29</v>
      </c>
      <c r="B23" s="2"/>
      <c r="C23" s="2"/>
      <c r="D23" s="140">
        <v>521333</v>
      </c>
      <c r="E23" s="140">
        <v>32204</v>
      </c>
      <c r="F23" s="140">
        <v>17624</v>
      </c>
      <c r="G23" s="140">
        <v>526</v>
      </c>
      <c r="H23" s="87">
        <f>SUM(E23:G23)</f>
        <v>50354</v>
      </c>
      <c r="I23" s="88">
        <f>SUM(D23:G23)</f>
        <v>571687</v>
      </c>
    </row>
    <row r="24" spans="1:9" ht="12.75">
      <c r="A24" s="29" t="s">
        <v>75</v>
      </c>
      <c r="B24" s="2"/>
      <c r="C24" s="3"/>
      <c r="D24" s="153">
        <v>147477</v>
      </c>
      <c r="E24" s="153">
        <v>7789</v>
      </c>
      <c r="F24" s="153">
        <v>7224</v>
      </c>
      <c r="G24" s="153">
        <v>135</v>
      </c>
      <c r="H24" s="87">
        <f>SUM(E24:G24)</f>
        <v>15148</v>
      </c>
      <c r="I24" s="88">
        <f>SUM(D24:G24)</f>
        <v>162625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2237095</v>
      </c>
      <c r="E25" s="33">
        <f t="shared" si="1"/>
        <v>199001</v>
      </c>
      <c r="F25" s="33">
        <f t="shared" si="1"/>
        <v>63641</v>
      </c>
      <c r="G25" s="33">
        <f t="shared" si="1"/>
        <v>1396</v>
      </c>
      <c r="H25" s="33">
        <f t="shared" si="1"/>
        <v>264038</v>
      </c>
      <c r="I25" s="34">
        <f t="shared" si="1"/>
        <v>2501133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0.10790089546619433</v>
      </c>
      <c r="E30" s="93">
        <f t="shared" si="2"/>
        <v>0.2662875933410975</v>
      </c>
      <c r="F30" s="93">
        <f t="shared" si="2"/>
        <v>0.577259475218659</v>
      </c>
      <c r="G30" s="93">
        <f t="shared" si="2"/>
        <v>0.9183673469387755</v>
      </c>
      <c r="H30" s="93">
        <f>H10/H20</f>
        <v>0.32466698316065795</v>
      </c>
      <c r="I30" s="94">
        <f>I10/I20</f>
        <v>0.13669854790719072</v>
      </c>
    </row>
    <row r="31" spans="1:9" ht="12.75">
      <c r="A31" s="29" t="s">
        <v>31</v>
      </c>
      <c r="B31" s="2"/>
      <c r="C31" s="3"/>
      <c r="D31" s="93">
        <f t="shared" si="2"/>
        <v>0.2435523917877286</v>
      </c>
      <c r="E31" s="93">
        <f t="shared" si="2"/>
        <v>0.3626181309065453</v>
      </c>
      <c r="F31" s="93">
        <f t="shared" si="2"/>
        <v>0.6396325459317586</v>
      </c>
      <c r="G31" s="93">
        <f t="shared" si="2"/>
        <v>0.9714285714285714</v>
      </c>
      <c r="H31" s="93">
        <f aca="true" t="shared" si="3" ref="D31:I34">H11/H21</f>
        <v>0.4220337940683569</v>
      </c>
      <c r="I31" s="94">
        <f t="shared" si="3"/>
        <v>0.2615951320728324</v>
      </c>
    </row>
    <row r="32" spans="1:9" ht="12.75">
      <c r="A32" s="29" t="s">
        <v>65</v>
      </c>
      <c r="B32" s="2"/>
      <c r="C32" s="3"/>
      <c r="D32" s="93">
        <f>D12/D22</f>
        <v>0.1460268549965138</v>
      </c>
      <c r="E32" s="93">
        <f t="shared" si="3"/>
        <v>0.32375194718492695</v>
      </c>
      <c r="F32" s="93">
        <f t="shared" si="3"/>
        <v>0.5362112022832679</v>
      </c>
      <c r="G32" s="93">
        <f t="shared" si="3"/>
        <v>0.922077922077922</v>
      </c>
      <c r="H32" s="93">
        <f t="shared" si="3"/>
        <v>0.3616480318578649</v>
      </c>
      <c r="I32" s="94">
        <f t="shared" si="3"/>
        <v>0.17946781066944115</v>
      </c>
    </row>
    <row r="33" spans="1:9" ht="12.75">
      <c r="A33" s="29" t="s">
        <v>29</v>
      </c>
      <c r="B33" s="2"/>
      <c r="C33" s="3"/>
      <c r="D33" s="93">
        <f t="shared" si="3"/>
        <v>0.2073473192757796</v>
      </c>
      <c r="E33" s="93">
        <f t="shared" si="3"/>
        <v>0.36507887218979007</v>
      </c>
      <c r="F33" s="93">
        <f t="shared" si="3"/>
        <v>0.5766568315932818</v>
      </c>
      <c r="G33" s="93">
        <f t="shared" si="3"/>
        <v>0.8346007604562737</v>
      </c>
      <c r="H33" s="93">
        <f t="shared" si="3"/>
        <v>0.4440362235373555</v>
      </c>
      <c r="I33" s="94">
        <f t="shared" si="3"/>
        <v>0.2281947989021965</v>
      </c>
    </row>
    <row r="34" spans="1:9" ht="12.75">
      <c r="A34" s="29" t="s">
        <v>75</v>
      </c>
      <c r="B34" s="2"/>
      <c r="C34" s="3"/>
      <c r="D34" s="93">
        <f t="shared" si="3"/>
        <v>0.037497372471639645</v>
      </c>
      <c r="E34" s="93">
        <f t="shared" si="3"/>
        <v>0.013095390935935293</v>
      </c>
      <c r="F34" s="93">
        <f t="shared" si="3"/>
        <v>0.010935769656699889</v>
      </c>
      <c r="G34" s="93">
        <f t="shared" si="3"/>
        <v>0</v>
      </c>
      <c r="H34" s="93">
        <f t="shared" si="3"/>
        <v>0.01194877211513071</v>
      </c>
      <c r="I34" s="94">
        <f t="shared" si="3"/>
        <v>0.03511760184473482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0.19960529168408137</v>
      </c>
      <c r="E35" s="63">
        <f t="shared" si="4"/>
        <v>0.32993804051235925</v>
      </c>
      <c r="F35" s="63">
        <f t="shared" si="4"/>
        <v>0.5353309973130529</v>
      </c>
      <c r="G35" s="63">
        <f t="shared" si="4"/>
        <v>0.8194842406876791</v>
      </c>
      <c r="H35" s="63">
        <f t="shared" si="4"/>
        <v>0.3820321317386134</v>
      </c>
      <c r="I35" s="64">
        <f t="shared" si="4"/>
        <v>0.2188636110114896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80.2</v>
      </c>
      <c r="E40" s="87">
        <v>28.5</v>
      </c>
      <c r="F40" s="87">
        <v>255.1</v>
      </c>
      <c r="G40" s="87">
        <v>182.9</v>
      </c>
      <c r="H40" s="87">
        <f>SUM(E40:G40)</f>
        <v>466.5</v>
      </c>
      <c r="I40" s="88">
        <f>SUM(D40:G40)</f>
        <v>546.7</v>
      </c>
    </row>
    <row r="41" spans="1:9" s="67" customFormat="1" ht="12.75">
      <c r="A41" s="37" t="s">
        <v>31</v>
      </c>
      <c r="B41" s="68"/>
      <c r="C41" s="68"/>
      <c r="D41" s="89">
        <v>887.64</v>
      </c>
      <c r="E41" s="89">
        <v>116.19</v>
      </c>
      <c r="F41" s="89">
        <v>1268.41</v>
      </c>
      <c r="G41" s="95">
        <v>1151.34</v>
      </c>
      <c r="H41" s="87">
        <f>SUM(E41:G41)</f>
        <v>2535.94</v>
      </c>
      <c r="I41" s="88">
        <f>SUM(D41:G41)</f>
        <v>3423.58</v>
      </c>
    </row>
    <row r="42" spans="1:9" ht="12.75">
      <c r="A42" s="37" t="s">
        <v>65</v>
      </c>
      <c r="B42" s="6"/>
      <c r="C42" s="6"/>
      <c r="D42" s="140">
        <v>83.7</v>
      </c>
      <c r="E42" s="140">
        <v>31.7</v>
      </c>
      <c r="F42" s="140">
        <v>154.6</v>
      </c>
      <c r="G42" s="140">
        <v>115.2</v>
      </c>
      <c r="H42" s="97">
        <f>SUM(E42:G42)</f>
        <v>301.5</v>
      </c>
      <c r="I42" s="88">
        <f>SUM(D42:G42)</f>
        <v>385.2</v>
      </c>
    </row>
    <row r="43" spans="1:9" ht="12.75">
      <c r="A43" s="37" t="s">
        <v>29</v>
      </c>
      <c r="B43" s="6"/>
      <c r="C43" s="6"/>
      <c r="D43" s="87">
        <v>330.4</v>
      </c>
      <c r="E43" s="87">
        <v>40.4</v>
      </c>
      <c r="F43" s="87">
        <v>664.5</v>
      </c>
      <c r="G43" s="87">
        <v>594.6</v>
      </c>
      <c r="H43" s="87">
        <f>SUM(E43:G43)</f>
        <v>1299.5</v>
      </c>
      <c r="I43" s="88">
        <f>SUM(D43:G43)</f>
        <v>1629.9</v>
      </c>
    </row>
    <row r="44" spans="1:9" ht="12.75">
      <c r="A44" s="29" t="s">
        <v>75</v>
      </c>
      <c r="B44" s="6"/>
      <c r="C44" s="7"/>
      <c r="D44" s="153">
        <v>14.5</v>
      </c>
      <c r="E44" s="153">
        <v>0.3</v>
      </c>
      <c r="F44" s="153">
        <v>1.7</v>
      </c>
      <c r="G44" s="153">
        <v>0</v>
      </c>
      <c r="H44" s="87">
        <f>SUM(E44:G44)</f>
        <v>2</v>
      </c>
      <c r="I44" s="88">
        <f>SUM(D44:G44)</f>
        <v>16.5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1396.44</v>
      </c>
      <c r="E45" s="33">
        <f t="shared" si="5"/>
        <v>217.09</v>
      </c>
      <c r="F45" s="33">
        <f t="shared" si="5"/>
        <v>2344.3099999999995</v>
      </c>
      <c r="G45" s="33">
        <f t="shared" si="5"/>
        <v>2044.04</v>
      </c>
      <c r="H45" s="33">
        <f t="shared" si="5"/>
        <v>4605.4400000000005</v>
      </c>
      <c r="I45" s="34">
        <f t="shared" si="5"/>
        <v>6001.879999999999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750</v>
      </c>
      <c r="E50" s="87">
        <v>80.1</v>
      </c>
      <c r="F50" s="87">
        <v>348.7</v>
      </c>
      <c r="G50" s="148">
        <v>192.7</v>
      </c>
      <c r="H50" s="87">
        <f>SUM(E50:G50)</f>
        <v>621.5</v>
      </c>
      <c r="I50" s="98">
        <f>SUM(D50:G50)</f>
        <v>1371.5</v>
      </c>
    </row>
    <row r="51" spans="1:9" s="67" customFormat="1" ht="12.75">
      <c r="A51" s="37" t="s">
        <v>31</v>
      </c>
      <c r="B51" s="68"/>
      <c r="C51" s="68"/>
      <c r="D51" s="89">
        <v>3480.37</v>
      </c>
      <c r="E51" s="89">
        <v>312.58</v>
      </c>
      <c r="F51" s="89">
        <v>1663.27</v>
      </c>
      <c r="G51" s="89">
        <v>1177.08</v>
      </c>
      <c r="H51" s="87">
        <f>SUM(E51:G51)</f>
        <v>3152.93</v>
      </c>
      <c r="I51" s="98">
        <f>SUM(D51:G51)</f>
        <v>6633.299999999999</v>
      </c>
    </row>
    <row r="52" spans="1:9" ht="12.75">
      <c r="A52" s="37" t="s">
        <v>65</v>
      </c>
      <c r="B52" s="6"/>
      <c r="C52" s="6"/>
      <c r="D52" s="140">
        <v>503</v>
      </c>
      <c r="E52" s="140">
        <v>73.1</v>
      </c>
      <c r="F52" s="140">
        <v>213.9</v>
      </c>
      <c r="G52" s="140">
        <v>119.9</v>
      </c>
      <c r="H52" s="97">
        <f>SUM(E52:G52)</f>
        <v>406.9</v>
      </c>
      <c r="I52" s="98">
        <f>SUM(D52:G52)</f>
        <v>909.9</v>
      </c>
    </row>
    <row r="53" spans="1:9" ht="12.75">
      <c r="A53" s="37" t="s">
        <v>29</v>
      </c>
      <c r="B53" s="6"/>
      <c r="C53" s="6"/>
      <c r="D53" s="87">
        <v>1525.5</v>
      </c>
      <c r="E53" s="87">
        <v>89.5</v>
      </c>
      <c r="F53" s="87">
        <v>861.7</v>
      </c>
      <c r="G53" s="87">
        <v>637.1</v>
      </c>
      <c r="H53" s="87">
        <f>SUM(E53:G53)</f>
        <v>1588.3000000000002</v>
      </c>
      <c r="I53" s="98">
        <f>SUM(D53:G53)</f>
        <v>3113.7999999999997</v>
      </c>
    </row>
    <row r="54" spans="1:9" ht="12.75">
      <c r="A54" s="29" t="s">
        <v>75</v>
      </c>
      <c r="B54" s="6"/>
      <c r="C54" s="7"/>
      <c r="D54" s="153">
        <v>421.6</v>
      </c>
      <c r="E54" s="153">
        <v>22.2</v>
      </c>
      <c r="F54" s="153">
        <v>187.9</v>
      </c>
      <c r="G54" s="153">
        <v>58.3</v>
      </c>
      <c r="H54" s="87">
        <f>SUM(E54:G54)</f>
        <v>268.4</v>
      </c>
      <c r="I54" s="98">
        <f>SUM(D54:G54)</f>
        <v>690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6680.47</v>
      </c>
      <c r="E55" s="33">
        <f t="shared" si="6"/>
        <v>577.48</v>
      </c>
      <c r="F55" s="33">
        <f t="shared" si="6"/>
        <v>3275.47</v>
      </c>
      <c r="G55" s="33">
        <f t="shared" si="6"/>
        <v>2185.0800000000004</v>
      </c>
      <c r="H55" s="33">
        <f t="shared" si="6"/>
        <v>6038.03</v>
      </c>
      <c r="I55" s="34">
        <f t="shared" si="6"/>
        <v>12718.499999999998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0.10693333333333334</v>
      </c>
      <c r="E60" s="93">
        <f>E40/E50</f>
        <v>0.3558052434456929</v>
      </c>
      <c r="F60" s="93">
        <f>F40/F50</f>
        <v>0.7315744192715802</v>
      </c>
      <c r="G60" s="93">
        <f>G40/G50</f>
        <v>0.9491437467566166</v>
      </c>
      <c r="H60" s="93">
        <f>H40/H50</f>
        <v>0.7506033789219629</v>
      </c>
      <c r="I60" s="94">
        <f>I40/I50</f>
        <v>0.39861465548669345</v>
      </c>
    </row>
    <row r="61" spans="1:9" ht="12.75">
      <c r="A61" s="37" t="s">
        <v>31</v>
      </c>
      <c r="B61" s="2"/>
      <c r="C61" s="3"/>
      <c r="D61" s="93">
        <f>D41/D51</f>
        <v>0.2550418489988133</v>
      </c>
      <c r="E61" s="93">
        <f>E41/E51</f>
        <v>0.3717128415125728</v>
      </c>
      <c r="F61" s="93">
        <f>F41/F51</f>
        <v>0.7626001791651386</v>
      </c>
      <c r="G61" s="93">
        <f>G41/G51</f>
        <v>0.9781323274543786</v>
      </c>
      <c r="H61" s="93">
        <f>H41/H51</f>
        <v>0.8043121794648154</v>
      </c>
      <c r="I61" s="94">
        <f aca="true" t="shared" si="7" ref="H61:I64">I41/I51</f>
        <v>0.5161201815084498</v>
      </c>
    </row>
    <row r="62" spans="1:9" ht="12.75">
      <c r="A62" s="37" t="s">
        <v>65</v>
      </c>
      <c r="B62" s="2"/>
      <c r="C62" s="3"/>
      <c r="D62" s="93">
        <f>D42/D52</f>
        <v>0.16640159045725647</v>
      </c>
      <c r="E62" s="93">
        <f aca="true" t="shared" si="8" ref="D62:G64">E42/E52</f>
        <v>0.4336525307797538</v>
      </c>
      <c r="F62" s="93">
        <f t="shared" si="8"/>
        <v>0.7227676484338476</v>
      </c>
      <c r="G62" s="93">
        <f>G42/G52</f>
        <v>0.9608006672226855</v>
      </c>
      <c r="H62" s="93">
        <f>H42/H52</f>
        <v>0.74096829687884</v>
      </c>
      <c r="I62" s="94">
        <f t="shared" si="7"/>
        <v>0.42334322453016815</v>
      </c>
    </row>
    <row r="63" spans="1:9" ht="12.75">
      <c r="A63" s="37" t="s">
        <v>29</v>
      </c>
      <c r="B63" s="2"/>
      <c r="C63" s="3"/>
      <c r="D63" s="93">
        <f t="shared" si="8"/>
        <v>0.21658472631923958</v>
      </c>
      <c r="E63" s="93">
        <f t="shared" si="8"/>
        <v>0.4513966480446927</v>
      </c>
      <c r="F63" s="93">
        <f t="shared" si="8"/>
        <v>0.7711500522223511</v>
      </c>
      <c r="G63" s="93">
        <f t="shared" si="8"/>
        <v>0.9332914770051797</v>
      </c>
      <c r="H63" s="93">
        <f t="shared" si="7"/>
        <v>0.8181703708367436</v>
      </c>
      <c r="I63" s="94">
        <f t="shared" si="7"/>
        <v>0.5234440233797932</v>
      </c>
    </row>
    <row r="64" spans="1:9" ht="12.75">
      <c r="A64" s="29" t="s">
        <v>75</v>
      </c>
      <c r="B64" s="2"/>
      <c r="C64" s="3"/>
      <c r="D64" s="93">
        <f t="shared" si="8"/>
        <v>0.03439278937381404</v>
      </c>
      <c r="E64" s="93">
        <f t="shared" si="8"/>
        <v>0.013513513513513514</v>
      </c>
      <c r="F64" s="93">
        <f t="shared" si="8"/>
        <v>0.009047365620010643</v>
      </c>
      <c r="G64" s="93">
        <f t="shared" si="8"/>
        <v>0</v>
      </c>
      <c r="H64" s="93">
        <f t="shared" si="7"/>
        <v>0.00745156482861401</v>
      </c>
      <c r="I64" s="94">
        <f t="shared" si="7"/>
        <v>0.02391304347826087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0.2090331967660958</v>
      </c>
      <c r="E65" s="63">
        <f t="shared" si="9"/>
        <v>0.3759264390108748</v>
      </c>
      <c r="F65" s="63">
        <f t="shared" si="9"/>
        <v>0.7157171337243203</v>
      </c>
      <c r="G65" s="63">
        <f t="shared" si="9"/>
        <v>0.935453164186208</v>
      </c>
      <c r="H65" s="63">
        <f t="shared" si="9"/>
        <v>0.7627388403171235</v>
      </c>
      <c r="I65" s="64">
        <f t="shared" si="9"/>
        <v>0.4719015607186382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34</v>
      </c>
      <c r="E70" s="100">
        <v>35</v>
      </c>
      <c r="F70" s="100">
        <v>30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66</v>
      </c>
      <c r="E71" s="90">
        <v>65</v>
      </c>
      <c r="F71" s="90">
        <v>59</v>
      </c>
      <c r="G71" s="90">
        <v>21</v>
      </c>
      <c r="H71" s="101"/>
      <c r="I71" s="102"/>
    </row>
    <row r="72" spans="1:9" ht="12.75">
      <c r="A72" s="37" t="s">
        <v>65</v>
      </c>
      <c r="B72" s="2"/>
      <c r="C72" s="2"/>
      <c r="D72" s="103">
        <v>44</v>
      </c>
      <c r="E72" s="103">
        <v>49</v>
      </c>
      <c r="F72" s="103">
        <v>42</v>
      </c>
      <c r="G72" s="103">
        <v>15</v>
      </c>
      <c r="H72" s="101"/>
      <c r="I72" s="102"/>
    </row>
    <row r="73" spans="1:9" ht="12.75">
      <c r="A73" s="37" t="s">
        <v>29</v>
      </c>
      <c r="B73" s="2"/>
      <c r="C73" s="2"/>
      <c r="D73" s="103">
        <v>57</v>
      </c>
      <c r="E73" s="103">
        <v>49</v>
      </c>
      <c r="F73" s="103">
        <v>47</v>
      </c>
      <c r="G73" s="103">
        <v>27</v>
      </c>
      <c r="H73" s="101"/>
      <c r="I73" s="102"/>
    </row>
    <row r="74" spans="1:9" ht="12.75">
      <c r="A74" s="29" t="s">
        <v>75</v>
      </c>
      <c r="B74" s="2"/>
      <c r="C74" s="3"/>
      <c r="D74" s="154">
        <v>5</v>
      </c>
      <c r="E74" s="154">
        <v>5</v>
      </c>
      <c r="F74" s="154">
        <v>3</v>
      </c>
      <c r="G74" s="155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419</v>
      </c>
      <c r="E84" s="70">
        <v>73</v>
      </c>
      <c r="F84" s="70">
        <v>36</v>
      </c>
      <c r="G84" s="70">
        <v>6</v>
      </c>
      <c r="H84" s="69">
        <f aca="true" t="shared" si="10" ref="H84:H89">SUM(E84:G84)</f>
        <v>115</v>
      </c>
      <c r="I84" s="71">
        <f aca="true" t="shared" si="11" ref="I84:I91">SUM(D84:G84)</f>
        <v>534</v>
      </c>
    </row>
    <row r="85" spans="1:9" ht="12.75">
      <c r="A85" s="29" t="s">
        <v>15</v>
      </c>
      <c r="B85" s="2"/>
      <c r="C85" s="2"/>
      <c r="D85" s="69">
        <v>675</v>
      </c>
      <c r="E85" s="70">
        <v>110</v>
      </c>
      <c r="F85" s="70">
        <v>52</v>
      </c>
      <c r="G85" s="70">
        <v>9</v>
      </c>
      <c r="H85" s="69">
        <f t="shared" si="10"/>
        <v>171</v>
      </c>
      <c r="I85" s="71">
        <f t="shared" si="11"/>
        <v>846</v>
      </c>
    </row>
    <row r="86" spans="1:9" s="67" customFormat="1" ht="12.75">
      <c r="A86" s="29" t="s">
        <v>40</v>
      </c>
      <c r="B86" s="66"/>
      <c r="C86" s="66"/>
      <c r="D86" s="72">
        <v>11098</v>
      </c>
      <c r="E86" s="73">
        <v>392</v>
      </c>
      <c r="F86" s="72">
        <v>285</v>
      </c>
      <c r="G86" s="74">
        <v>3</v>
      </c>
      <c r="H86" s="69">
        <f>SUM(E86:G86)</f>
        <v>680</v>
      </c>
      <c r="I86" s="71">
        <f t="shared" si="11"/>
        <v>11778</v>
      </c>
    </row>
    <row r="87" spans="1:9" s="67" customFormat="1" ht="12.75">
      <c r="A87" s="29" t="s">
        <v>41</v>
      </c>
      <c r="B87" s="66"/>
      <c r="C87" s="66"/>
      <c r="D87" s="72">
        <v>11199</v>
      </c>
      <c r="E87" s="73">
        <v>496</v>
      </c>
      <c r="F87" s="72">
        <v>327</v>
      </c>
      <c r="G87" s="74">
        <v>3</v>
      </c>
      <c r="H87" s="69">
        <f t="shared" si="10"/>
        <v>826</v>
      </c>
      <c r="I87" s="71">
        <f t="shared" si="11"/>
        <v>12025</v>
      </c>
    </row>
    <row r="88" spans="1:9" ht="12.75">
      <c r="A88" s="29" t="s">
        <v>66</v>
      </c>
      <c r="B88" s="2"/>
      <c r="C88" s="2"/>
      <c r="D88" s="138">
        <v>446</v>
      </c>
      <c r="E88" s="139">
        <v>25</v>
      </c>
      <c r="F88" s="139">
        <v>11</v>
      </c>
      <c r="G88" s="139">
        <v>0</v>
      </c>
      <c r="H88" s="69">
        <f t="shared" si="10"/>
        <v>36</v>
      </c>
      <c r="I88" s="71">
        <f t="shared" si="11"/>
        <v>482</v>
      </c>
    </row>
    <row r="89" spans="1:9" ht="12.75">
      <c r="A89" s="29" t="s">
        <v>67</v>
      </c>
      <c r="B89" s="2"/>
      <c r="C89" s="2"/>
      <c r="D89" s="138">
        <v>540</v>
      </c>
      <c r="E89" s="139">
        <v>57</v>
      </c>
      <c r="F89" s="139">
        <v>35</v>
      </c>
      <c r="G89" s="139">
        <v>0</v>
      </c>
      <c r="H89" s="69">
        <f t="shared" si="10"/>
        <v>92</v>
      </c>
      <c r="I89" s="71">
        <f t="shared" si="11"/>
        <v>632</v>
      </c>
    </row>
    <row r="90" spans="1:9" ht="12.75">
      <c r="A90" s="29" t="s">
        <v>42</v>
      </c>
      <c r="B90" s="2"/>
      <c r="C90" s="2"/>
      <c r="D90" s="69">
        <v>2289</v>
      </c>
      <c r="E90" s="69">
        <v>40</v>
      </c>
      <c r="F90" s="69">
        <v>47</v>
      </c>
      <c r="G90" s="69">
        <v>2</v>
      </c>
      <c r="H90" s="69">
        <f>SUM(E90:G90)</f>
        <v>89</v>
      </c>
      <c r="I90" s="71">
        <f t="shared" si="11"/>
        <v>2378</v>
      </c>
    </row>
    <row r="91" spans="1:9" ht="12.75">
      <c r="A91" s="29" t="s">
        <v>43</v>
      </c>
      <c r="B91" s="2"/>
      <c r="C91" s="2"/>
      <c r="D91" s="69">
        <v>4013</v>
      </c>
      <c r="E91" s="69">
        <v>165</v>
      </c>
      <c r="F91" s="69">
        <v>164</v>
      </c>
      <c r="G91" s="69">
        <v>4</v>
      </c>
      <c r="H91" s="70">
        <f>SUM(E91:G91)</f>
        <v>333</v>
      </c>
      <c r="I91" s="71">
        <f t="shared" si="11"/>
        <v>4346</v>
      </c>
    </row>
    <row r="92" spans="1:9" ht="12.75">
      <c r="A92" s="29" t="s">
        <v>76</v>
      </c>
      <c r="B92" s="2"/>
      <c r="C92" s="2"/>
      <c r="D92" s="148" t="s">
        <v>78</v>
      </c>
      <c r="E92" s="148" t="s">
        <v>78</v>
      </c>
      <c r="F92" s="148" t="s">
        <v>78</v>
      </c>
      <c r="G92" s="148" t="s">
        <v>78</v>
      </c>
      <c r="H92" s="148" t="s">
        <v>78</v>
      </c>
      <c r="I92" s="148" t="s">
        <v>78</v>
      </c>
    </row>
    <row r="93" spans="1:9" ht="12.75">
      <c r="A93" s="29" t="s">
        <v>77</v>
      </c>
      <c r="B93" s="2"/>
      <c r="C93" s="3"/>
      <c r="D93" s="148" t="s">
        <v>78</v>
      </c>
      <c r="E93" s="148" t="s">
        <v>78</v>
      </c>
      <c r="F93" s="148" t="s">
        <v>78</v>
      </c>
      <c r="G93" s="148" t="s">
        <v>78</v>
      </c>
      <c r="H93" s="148" t="s">
        <v>78</v>
      </c>
      <c r="I93" s="148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14252</v>
      </c>
      <c r="E94" s="21">
        <f t="shared" si="12"/>
        <v>530</v>
      </c>
      <c r="F94" s="21">
        <f t="shared" si="12"/>
        <v>379</v>
      </c>
      <c r="G94" s="61">
        <f t="shared" si="12"/>
        <v>11</v>
      </c>
      <c r="H94" s="21">
        <f>+SUM(E94:G94)</f>
        <v>920</v>
      </c>
      <c r="I94" s="62">
        <f>+SUM(D94:G94)</f>
        <v>15172</v>
      </c>
    </row>
    <row r="95" spans="1:9" ht="13.5" thickBot="1">
      <c r="A95" s="30" t="s">
        <v>45</v>
      </c>
      <c r="B95" s="51"/>
      <c r="C95" s="52"/>
      <c r="D95" s="53">
        <f t="shared" si="12"/>
        <v>16427</v>
      </c>
      <c r="E95" s="53">
        <f t="shared" si="12"/>
        <v>828</v>
      </c>
      <c r="F95" s="53">
        <f t="shared" si="12"/>
        <v>578</v>
      </c>
      <c r="G95" s="59">
        <f t="shared" si="12"/>
        <v>16</v>
      </c>
      <c r="H95" s="53">
        <f>+SUM(E95:G95)</f>
        <v>1422</v>
      </c>
      <c r="I95" s="60">
        <f>+SUM(D95:G95)</f>
        <v>17849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6" t="s">
        <v>48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16536</v>
      </c>
      <c r="H103" s="118">
        <v>11729</v>
      </c>
      <c r="I103" s="91">
        <f>SUM(G103:H103)</f>
        <v>28265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57990</v>
      </c>
      <c r="H104" s="118">
        <v>53487</v>
      </c>
      <c r="I104" s="91">
        <f>SUM(G104:H104)</f>
        <v>111477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0.2851526125193999</v>
      </c>
      <c r="H105" s="120">
        <f>H103/H104</f>
        <v>0.21928692953427936</v>
      </c>
      <c r="I105" s="121">
        <f>I103/I104</f>
        <v>0.2535500596535608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67.57</v>
      </c>
      <c r="H107" s="122">
        <v>54.3271</v>
      </c>
      <c r="I107" s="123">
        <f>SUM(G107:H107)</f>
        <v>121.8971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233.37</v>
      </c>
      <c r="H108" s="149">
        <v>249.3672</v>
      </c>
      <c r="I108" s="123">
        <f>SUM(G108:H108)</f>
        <v>482.73720000000003</v>
      </c>
    </row>
    <row r="109" spans="1:9" ht="13.5" thickBot="1">
      <c r="A109" s="83" t="s">
        <v>6</v>
      </c>
      <c r="B109" s="54"/>
      <c r="C109" s="54"/>
      <c r="D109" s="124"/>
      <c r="E109" s="124"/>
      <c r="F109" s="125"/>
      <c r="G109" s="126">
        <f>G107/G108</f>
        <v>0.28954021510905426</v>
      </c>
      <c r="H109" s="127">
        <f>H107/H108</f>
        <v>0.21785984684433238</v>
      </c>
      <c r="I109" s="128">
        <f>I107/I108</f>
        <v>0.2525123400475455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9" t="s">
        <v>54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12.75">
      <c r="A114" s="159" t="s">
        <v>55</v>
      </c>
      <c r="B114" s="160"/>
      <c r="C114" s="160"/>
      <c r="D114" s="160"/>
      <c r="E114" s="160"/>
      <c r="F114" s="160"/>
      <c r="G114" s="160"/>
      <c r="H114" s="160"/>
      <c r="I114" s="161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50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9"/>
      <c r="E117" s="130"/>
      <c r="F117" s="130"/>
      <c r="G117" s="130"/>
      <c r="H117" s="104"/>
      <c r="I117" s="105"/>
      <c r="J117" s="131">
        <f>SUM(E117:H117)</f>
        <v>0</v>
      </c>
    </row>
    <row r="118" spans="1:10" ht="12.75">
      <c r="A118" s="29" t="s">
        <v>57</v>
      </c>
      <c r="B118" s="2"/>
      <c r="C118" s="2"/>
      <c r="D118" s="129"/>
      <c r="E118" s="130"/>
      <c r="F118" s="130"/>
      <c r="G118" s="130"/>
      <c r="H118" s="132"/>
      <c r="I118" s="132"/>
      <c r="J118" s="131">
        <f>SUM(E118:H118)</f>
        <v>0</v>
      </c>
    </row>
    <row r="119" spans="1:10" ht="12.75">
      <c r="A119" s="29" t="s">
        <v>58</v>
      </c>
      <c r="B119" s="2"/>
      <c r="C119" s="2"/>
      <c r="D119" s="129"/>
      <c r="E119" s="133">
        <v>8</v>
      </c>
      <c r="F119" s="133">
        <v>16</v>
      </c>
      <c r="G119" s="133">
        <v>6</v>
      </c>
      <c r="H119" s="133">
        <v>87</v>
      </c>
      <c r="I119" s="151">
        <v>135</v>
      </c>
      <c r="J119" s="131">
        <f>SUM(E119:I119)</f>
        <v>252</v>
      </c>
    </row>
    <row r="120" spans="1:10" ht="13.5" thickBot="1">
      <c r="A120" s="56" t="s">
        <v>59</v>
      </c>
      <c r="B120" s="54"/>
      <c r="C120" s="54"/>
      <c r="D120" s="134"/>
      <c r="E120" s="135">
        <v>9.8</v>
      </c>
      <c r="F120" s="135">
        <v>26</v>
      </c>
      <c r="G120" s="135">
        <v>4.7</v>
      </c>
      <c r="H120" s="136">
        <v>42.5</v>
      </c>
      <c r="I120" s="152">
        <v>58.3</v>
      </c>
      <c r="J120" s="137">
        <f>SUM(E120:I120)</f>
        <v>141.3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2017-12-05T15:51:44Z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