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-15" yWindow="-15" windowWidth="23865" windowHeight="1644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 l="1"/>
  <c r="I10" i="1"/>
  <c r="H10" i="1"/>
  <c r="H86" i="1"/>
  <c r="D32" i="1"/>
  <c r="H23" i="1"/>
  <c r="G62" i="1"/>
  <c r="D62" i="1"/>
  <c r="I21" i="1"/>
  <c r="H21" i="1"/>
  <c r="I118" i="1"/>
  <c r="D60" i="1"/>
  <c r="D30" i="1"/>
  <c r="H91" i="1"/>
  <c r="H41" i="1"/>
  <c r="H51" i="1"/>
  <c r="H104" i="1"/>
  <c r="G104" i="1"/>
  <c r="I91" i="1"/>
  <c r="I90" i="1"/>
  <c r="I87" i="1"/>
  <c r="I86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13" i="1"/>
  <c r="H22" i="1"/>
  <c r="H20" i="1"/>
  <c r="H11" i="1"/>
  <c r="H12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H33" i="1" l="1"/>
  <c r="G35" i="1"/>
  <c r="I31" i="1"/>
  <c r="I108" i="1"/>
  <c r="D65" i="1"/>
  <c r="H32" i="1"/>
  <c r="I32" i="1"/>
  <c r="H61" i="1"/>
  <c r="I61" i="1"/>
  <c r="H31" i="1"/>
  <c r="I104" i="1"/>
  <c r="I63" i="1"/>
  <c r="F35" i="1"/>
  <c r="E35" i="1"/>
  <c r="I33" i="1"/>
  <c r="I62" i="1"/>
  <c r="I55" i="1"/>
  <c r="H62" i="1"/>
  <c r="D35" i="1"/>
  <c r="I15" i="1"/>
  <c r="G65" i="1"/>
  <c r="H63" i="1"/>
  <c r="H25" i="1"/>
  <c r="I25" i="1"/>
  <c r="H15" i="1"/>
  <c r="I94" i="1"/>
  <c r="H45" i="1"/>
  <c r="H94" i="1"/>
  <c r="H93" i="1"/>
  <c r="I93" i="1"/>
  <c r="F65" i="1"/>
  <c r="E65" i="1"/>
  <c r="H55" i="1"/>
  <c r="I60" i="1"/>
  <c r="H30" i="1"/>
  <c r="I30" i="1"/>
  <c r="I45" i="1"/>
  <c r="H60" i="1"/>
  <c r="I35" i="1" l="1"/>
  <c r="I65" i="1"/>
  <c r="H35" i="1"/>
  <c r="H65" i="1"/>
</calcChain>
</file>

<file path=xl/sharedStrings.xml><?xml version="1.0" encoding="utf-8"?>
<sst xmlns="http://schemas.openxmlformats.org/spreadsheetml/2006/main" count="156" uniqueCount="76">
  <si>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</si>
  <si>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</si>
  <si>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</si>
  <si>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</si>
  <si>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</si>
  <si>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</si>
  <si>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</si>
  <si>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</si>
  <si>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</si>
  <si>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</si>
  <si>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</si>
  <si>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</si>
  <si>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</si>
  <si>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</si>
  <si>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</si>
  <si>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</si>
  <si>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</si>
  <si>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</si>
  <si>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</si>
  <si>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</si>
  <si>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</si>
  <si>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</si>
  <si>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</si>
  <si>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</si>
  <si>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</si>
  <si>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</si>
  <si>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</si>
  <si>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</si>
  <si>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</si>
  <si>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</si>
  <si>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</si>
  <si>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</si>
  <si>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</si>
  <si>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</si>
  <si>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</si>
  <si>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</si>
  <si>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</si>
  <si>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</si>
  <si>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</si>
  <si>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</si>
  <si>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</si>
  <si>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</si>
  <si>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</si>
  <si>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</si>
  <si>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</si>
  <si>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</si>
  <si>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</si>
  <si>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</si>
  <si>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</si>
  <si>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</si>
  <si>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</si>
  <si>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</si>
  <si>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</si>
  <si>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</si>
  <si>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</si>
  <si>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</si>
  <si>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</si>
  <si>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</si>
  <si>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</si>
  <si>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</si>
  <si>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</si>
  <si>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</si>
  <si>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</si>
  <si>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</si>
  <si>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</si>
  <si>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</si>
  <si>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</si>
  <si>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</si>
  <si>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</si>
  <si>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</si>
  <si>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</si>
  <si>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</si>
  <si>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</si>
  <si>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</si>
  <si>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</si>
  <si>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Month Ending September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</si>
</sst>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6" fillId="0" borderId="0" xfId="0" applyFont="1" applyFill="1" applyAlignment="1">
      <alignment horizontal="center"/>
    </xf>
    <xf numFmtId="0" fontId="10" fillId="0" borderId="0" xfId="0" applyFont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144"/>
  <sheetViews>
    <sheetView tabSelected="1" topLeftCell="A97" zoomScale="118" zoomScaleNormal="118" zoomScalePageLayoutView="118" workbookViewId="0">
      <selection activeCell="H120" sqref="H120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7" width="12.42578125" style="77" customWidth="1"/>
    <col min="8" max="9" width="13.28515625" style="77" customWidth="1"/>
  </cols>
  <sheetData>
    <row r="2" spans="1:12" x14ac:dyDescent="0.2">
      <c r="F2" s="5" t="s">
        <v>17</v>
      </c>
    </row>
    <row r="3" spans="1:12" x14ac:dyDescent="0.2">
      <c r="F3" s="5" t="s">
        <v>18</v>
      </c>
      <c r="H3" s="86"/>
    </row>
    <row r="4" spans="1:12" x14ac:dyDescent="0.2">
      <c r="D4" s="86"/>
      <c r="E4" s="86"/>
      <c r="F4" s="22" t="s">
        <v>75</v>
      </c>
      <c r="G4" s="86"/>
      <c r="H4" s="86"/>
    </row>
    <row r="5" spans="1:12" x14ac:dyDescent="0.2">
      <c r="F5" s="153"/>
      <c r="H5" s="152"/>
      <c r="I5" s="152"/>
      <c r="J5" s="152"/>
    </row>
    <row r="6" spans="1:12" x14ac:dyDescent="0.2">
      <c r="E6" s="87"/>
      <c r="F6" s="87" t="s">
        <v>19</v>
      </c>
    </row>
    <row r="7" spans="1:12" ht="13.5" thickBot="1" x14ac:dyDescent="0.25"/>
    <row r="8" spans="1:12" x14ac:dyDescent="0.2">
      <c r="A8" s="78"/>
      <c r="B8" s="24"/>
      <c r="C8" s="24"/>
      <c r="D8" s="25"/>
      <c r="E8" s="25"/>
      <c r="F8" s="26" t="s">
        <v>20</v>
      </c>
      <c r="G8" s="25"/>
      <c r="H8" s="25"/>
      <c r="I8" s="88"/>
    </row>
    <row r="9" spans="1:12" x14ac:dyDescent="0.2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12" x14ac:dyDescent="0.2">
      <c r="A10" s="29" t="s">
        <v>13</v>
      </c>
      <c r="B10" s="2"/>
      <c r="C10" s="23"/>
      <c r="D10" s="89">
        <v>28187</v>
      </c>
      <c r="E10" s="89">
        <v>7156</v>
      </c>
      <c r="F10" s="89">
        <v>3538</v>
      </c>
      <c r="G10" s="89">
        <v>96</v>
      </c>
      <c r="H10" s="89">
        <f>+SUM(E10:G10)</f>
        <v>10790</v>
      </c>
      <c r="I10" s="90">
        <f>SUM(D10:G10)</f>
        <v>38977</v>
      </c>
    </row>
    <row r="11" spans="1:12" s="67" customFormat="1" x14ac:dyDescent="0.2">
      <c r="A11" s="29" t="s">
        <v>28</v>
      </c>
      <c r="B11" s="66"/>
      <c r="C11" s="66"/>
      <c r="D11" s="91">
        <v>289053</v>
      </c>
      <c r="E11" s="91">
        <v>36119</v>
      </c>
      <c r="F11" s="91">
        <v>16829</v>
      </c>
      <c r="G11" s="92">
        <v>613</v>
      </c>
      <c r="H11" s="89">
        <f>+SUM(E11:G11)</f>
        <v>53561</v>
      </c>
      <c r="I11" s="90">
        <f>SUM(D11:G11)</f>
        <v>342614</v>
      </c>
    </row>
    <row r="12" spans="1:12" x14ac:dyDescent="0.2">
      <c r="A12" s="29" t="s">
        <v>65</v>
      </c>
      <c r="B12" s="2"/>
      <c r="C12" s="2"/>
      <c r="D12" s="146">
        <v>27205</v>
      </c>
      <c r="E12" s="146">
        <v>8395</v>
      </c>
      <c r="F12" s="146">
        <v>3086</v>
      </c>
      <c r="G12" s="146">
        <v>82</v>
      </c>
      <c r="H12" s="89">
        <f>+SUM(E12:G12)</f>
        <v>11563</v>
      </c>
      <c r="I12" s="90">
        <f>SUM(D12:G12)</f>
        <v>38768</v>
      </c>
    </row>
    <row r="13" spans="1:12" ht="15.75" x14ac:dyDescent="0.25">
      <c r="A13" s="29" t="s">
        <v>29</v>
      </c>
      <c r="B13" s="2"/>
      <c r="C13" s="2"/>
      <c r="D13" s="146">
        <v>111734</v>
      </c>
      <c r="E13" s="146">
        <v>11193</v>
      </c>
      <c r="F13" s="146">
        <v>9923</v>
      </c>
      <c r="G13" s="146">
        <v>495</v>
      </c>
      <c r="H13" s="89">
        <f>+SUM(E13:G13)</f>
        <v>21611</v>
      </c>
      <c r="I13" s="90">
        <f>SUM(D13:G13)</f>
        <v>133345</v>
      </c>
      <c r="L13" s="154"/>
    </row>
    <row r="14" spans="1:12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2" ht="13.5" thickBot="1" x14ac:dyDescent="0.25">
      <c r="A15" s="30" t="s">
        <v>27</v>
      </c>
      <c r="B15" s="31"/>
      <c r="C15" s="32"/>
      <c r="D15" s="148">
        <f>SUM(D10:D13)</f>
        <v>456179</v>
      </c>
      <c r="E15" s="148">
        <f>SUM(E10:E13)</f>
        <v>62863</v>
      </c>
      <c r="F15" s="148">
        <f>SUM(F10:F13)</f>
        <v>33376</v>
      </c>
      <c r="G15" s="148">
        <f>SUM(G10:G13)</f>
        <v>1286</v>
      </c>
      <c r="H15" s="33">
        <f t="shared" ref="H15" si="0">SUM(H10:H13)</f>
        <v>97525</v>
      </c>
      <c r="I15" s="34">
        <f>SUM(I10:I13)</f>
        <v>553704</v>
      </c>
    </row>
    <row r="16" spans="1:12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30</v>
      </c>
      <c r="G18" s="149"/>
      <c r="H18" s="96"/>
      <c r="I18" s="88"/>
    </row>
    <row r="19" spans="1:9" x14ac:dyDescent="0.2">
      <c r="A19" s="27" t="s">
        <v>21</v>
      </c>
      <c r="B19" s="11"/>
      <c r="C19" s="12"/>
      <c r="D19" s="151" t="s">
        <v>22</v>
      </c>
      <c r="E19" s="151" t="s">
        <v>23</v>
      </c>
      <c r="F19" s="151" t="s">
        <v>24</v>
      </c>
      <c r="G19" s="151" t="s">
        <v>25</v>
      </c>
      <c r="H19" s="13" t="s">
        <v>26</v>
      </c>
      <c r="I19" s="28" t="s">
        <v>27</v>
      </c>
    </row>
    <row r="20" spans="1:9" x14ac:dyDescent="0.2">
      <c r="A20" s="29" t="s">
        <v>13</v>
      </c>
      <c r="B20" s="2"/>
      <c r="C20" s="2"/>
      <c r="D20" s="89">
        <v>228445</v>
      </c>
      <c r="E20" s="89">
        <v>28708</v>
      </c>
      <c r="F20" s="89">
        <v>6549</v>
      </c>
      <c r="G20" s="89">
        <v>107</v>
      </c>
      <c r="H20" s="89">
        <f>+SUM(E20:G20)</f>
        <v>35364</v>
      </c>
      <c r="I20" s="90">
        <f>SUM(D20:G20)</f>
        <v>263809</v>
      </c>
    </row>
    <row r="21" spans="1:9" s="67" customFormat="1" x14ac:dyDescent="0.2">
      <c r="A21" s="29" t="s">
        <v>31</v>
      </c>
      <c r="B21" s="66"/>
      <c r="C21" s="66"/>
      <c r="D21" s="91">
        <v>1132799</v>
      </c>
      <c r="E21" s="91">
        <v>102122</v>
      </c>
      <c r="F21" s="91">
        <v>26528</v>
      </c>
      <c r="G21" s="91">
        <v>645</v>
      </c>
      <c r="H21" s="89">
        <f>+SUM(E21:G21)</f>
        <v>129295</v>
      </c>
      <c r="I21" s="90">
        <f>SUM(D21:G21)</f>
        <v>1262094</v>
      </c>
    </row>
    <row r="22" spans="1:9" x14ac:dyDescent="0.2">
      <c r="A22" s="29" t="s">
        <v>65</v>
      </c>
      <c r="B22" s="2"/>
      <c r="C22" s="2"/>
      <c r="D22" s="146">
        <v>174479</v>
      </c>
      <c r="E22" s="146">
        <v>26853</v>
      </c>
      <c r="F22" s="146">
        <v>5268</v>
      </c>
      <c r="G22" s="146">
        <v>87</v>
      </c>
      <c r="H22" s="89">
        <f>+SUM(E22:G22)</f>
        <v>32208</v>
      </c>
      <c r="I22" s="90">
        <f>SUM(D22:G22)</f>
        <v>206687</v>
      </c>
    </row>
    <row r="23" spans="1:9" x14ac:dyDescent="0.2">
      <c r="A23" s="29" t="s">
        <v>29</v>
      </c>
      <c r="B23" s="2"/>
      <c r="C23" s="2"/>
      <c r="D23" s="146">
        <v>499940</v>
      </c>
      <c r="E23" s="146">
        <v>31655</v>
      </c>
      <c r="F23" s="146">
        <v>16971</v>
      </c>
      <c r="G23" s="146">
        <v>587</v>
      </c>
      <c r="H23" s="89">
        <f>+SUM(E23:G23)</f>
        <v>49213</v>
      </c>
      <c r="I23" s="90">
        <f>SUM(D23:G23)</f>
        <v>549153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27</v>
      </c>
      <c r="B25" s="31"/>
      <c r="C25" s="32"/>
      <c r="D25" s="33">
        <f t="shared" ref="D25:I25" si="1">SUM(D20:D23)</f>
        <v>2035663</v>
      </c>
      <c r="E25" s="33">
        <f t="shared" si="1"/>
        <v>189338</v>
      </c>
      <c r="F25" s="33">
        <f t="shared" si="1"/>
        <v>55316</v>
      </c>
      <c r="G25" s="33">
        <f t="shared" si="1"/>
        <v>1426</v>
      </c>
      <c r="H25" s="33">
        <f t="shared" si="1"/>
        <v>246080</v>
      </c>
      <c r="I25" s="34">
        <f t="shared" si="1"/>
        <v>2281743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32</v>
      </c>
      <c r="G28" s="96"/>
      <c r="H28" s="96"/>
      <c r="I28" s="88"/>
    </row>
    <row r="29" spans="1:9" x14ac:dyDescent="0.2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x14ac:dyDescent="0.2">
      <c r="A30" s="29" t="s">
        <v>13</v>
      </c>
      <c r="B30" s="2"/>
      <c r="C30" s="3"/>
      <c r="D30" s="97">
        <f t="shared" ref="D30:G31" si="2">D10/D20</f>
        <v>0.12338637308761409</v>
      </c>
      <c r="E30" s="97">
        <f t="shared" si="2"/>
        <v>0.24926849658631739</v>
      </c>
      <c r="F30" s="97">
        <f t="shared" si="2"/>
        <v>0.54023515040464198</v>
      </c>
      <c r="G30" s="97">
        <f t="shared" si="2"/>
        <v>0.89719626168224298</v>
      </c>
      <c r="H30" s="97">
        <f t="shared" ref="H30" si="3">H10/H20</f>
        <v>0.30511254382988351</v>
      </c>
      <c r="I30" s="98">
        <f>I10/I20</f>
        <v>0.14774704426308427</v>
      </c>
    </row>
    <row r="31" spans="1:9" x14ac:dyDescent="0.2">
      <c r="A31" s="29" t="s">
        <v>31</v>
      </c>
      <c r="B31" s="2"/>
      <c r="C31" s="3"/>
      <c r="D31" s="97">
        <f t="shared" si="2"/>
        <v>0.25516706847375392</v>
      </c>
      <c r="E31" s="97">
        <f t="shared" si="2"/>
        <v>0.35368480836646365</v>
      </c>
      <c r="F31" s="97">
        <f t="shared" si="2"/>
        <v>0.63438630880579006</v>
      </c>
      <c r="G31" s="97">
        <f t="shared" si="2"/>
        <v>0.95038759689922481</v>
      </c>
      <c r="H31" s="97">
        <f t="shared" ref="D31:I33" si="4">H11/H21</f>
        <v>0.41425422483468038</v>
      </c>
      <c r="I31" s="98">
        <f t="shared" si="4"/>
        <v>0.27146472449754139</v>
      </c>
    </row>
    <row r="32" spans="1:9" x14ac:dyDescent="0.2">
      <c r="A32" s="29" t="s">
        <v>65</v>
      </c>
      <c r="B32" s="2"/>
      <c r="C32" s="3"/>
      <c r="D32" s="97">
        <f>D12/D22</f>
        <v>0.15592134296964105</v>
      </c>
      <c r="E32" s="97">
        <f t="shared" si="4"/>
        <v>0.31262801176777266</v>
      </c>
      <c r="F32" s="97">
        <f t="shared" si="4"/>
        <v>0.58580106302201973</v>
      </c>
      <c r="G32" s="97">
        <f t="shared" si="4"/>
        <v>0.94252873563218387</v>
      </c>
      <c r="H32" s="97">
        <f t="shared" si="4"/>
        <v>0.35901018380526578</v>
      </c>
      <c r="I32" s="98">
        <f t="shared" si="4"/>
        <v>0.187568642440018</v>
      </c>
    </row>
    <row r="33" spans="1:9" x14ac:dyDescent="0.2">
      <c r="A33" s="29" t="s">
        <v>29</v>
      </c>
      <c r="B33" s="2"/>
      <c r="C33" s="3"/>
      <c r="D33" s="97">
        <f t="shared" si="4"/>
        <v>0.22349481937832541</v>
      </c>
      <c r="E33" s="97">
        <f t="shared" si="4"/>
        <v>0.35359342915811087</v>
      </c>
      <c r="F33" s="97">
        <f t="shared" si="4"/>
        <v>0.58470331742384063</v>
      </c>
      <c r="G33" s="97">
        <f t="shared" si="4"/>
        <v>0.84327086882453151</v>
      </c>
      <c r="H33" s="97">
        <f t="shared" si="4"/>
        <v>0.43913193668339667</v>
      </c>
      <c r="I33" s="98">
        <f t="shared" si="4"/>
        <v>0.24281939641593508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27</v>
      </c>
      <c r="B35" s="31"/>
      <c r="C35" s="32"/>
      <c r="D35" s="63">
        <f t="shared" ref="D35:I35" si="5">D15/D25</f>
        <v>0.22409357541007524</v>
      </c>
      <c r="E35" s="63">
        <f t="shared" si="5"/>
        <v>0.33201470386293297</v>
      </c>
      <c r="F35" s="63">
        <f t="shared" si="5"/>
        <v>0.60336973027695417</v>
      </c>
      <c r="G35" s="63">
        <f t="shared" si="5"/>
        <v>0.90182328190743333</v>
      </c>
      <c r="H35" s="63">
        <f t="shared" si="5"/>
        <v>0.39631420676202861</v>
      </c>
      <c r="I35" s="64">
        <f t="shared" si="5"/>
        <v>0.24266711895248499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33</v>
      </c>
      <c r="G38" s="96"/>
      <c r="H38" s="96"/>
      <c r="I38" s="88"/>
    </row>
    <row r="39" spans="1:9" x14ac:dyDescent="0.2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x14ac:dyDescent="0.2">
      <c r="A40" s="29" t="s">
        <v>13</v>
      </c>
      <c r="B40" s="6"/>
      <c r="C40" s="6"/>
      <c r="D40" s="89">
        <v>80.2</v>
      </c>
      <c r="E40" s="89">
        <v>20.6</v>
      </c>
      <c r="F40" s="89">
        <v>235</v>
      </c>
      <c r="G40" s="89">
        <v>242.2</v>
      </c>
      <c r="H40" s="89">
        <f>+SUM(E40:G40)</f>
        <v>497.79999999999995</v>
      </c>
      <c r="I40" s="90">
        <f>SUM(D40:G40)</f>
        <v>578</v>
      </c>
    </row>
    <row r="41" spans="1:9" s="67" customFormat="1" x14ac:dyDescent="0.2">
      <c r="A41" s="37" t="s">
        <v>31</v>
      </c>
      <c r="B41" s="68"/>
      <c r="C41" s="68"/>
      <c r="D41" s="91">
        <v>1041</v>
      </c>
      <c r="E41" s="91">
        <v>118</v>
      </c>
      <c r="F41" s="91">
        <v>1314</v>
      </c>
      <c r="G41" s="101">
        <v>1241</v>
      </c>
      <c r="H41" s="89">
        <f>+SUM(E41:G41)</f>
        <v>2673</v>
      </c>
      <c r="I41" s="90">
        <f>SUM(D41:G41)</f>
        <v>3714</v>
      </c>
    </row>
    <row r="42" spans="1:9" x14ac:dyDescent="0.2">
      <c r="A42" s="37" t="s">
        <v>65</v>
      </c>
      <c r="B42" s="6"/>
      <c r="C42" s="6"/>
      <c r="D42" s="146">
        <v>96.9</v>
      </c>
      <c r="E42" s="146">
        <v>31.6</v>
      </c>
      <c r="F42" s="146">
        <v>165.1</v>
      </c>
      <c r="G42" s="146">
        <v>131.69999999999999</v>
      </c>
      <c r="H42" s="103">
        <f>+SUM(E42:G42)</f>
        <v>328.4</v>
      </c>
      <c r="I42" s="90">
        <f>SUM(D42:G42)</f>
        <v>425.3</v>
      </c>
    </row>
    <row r="43" spans="1:9" x14ac:dyDescent="0.2">
      <c r="A43" s="37" t="s">
        <v>29</v>
      </c>
      <c r="B43" s="6"/>
      <c r="C43" s="6"/>
      <c r="D43" s="89">
        <v>377.3</v>
      </c>
      <c r="E43" s="89">
        <v>42.1</v>
      </c>
      <c r="F43" s="89">
        <v>721.9</v>
      </c>
      <c r="G43" s="89">
        <v>691.1</v>
      </c>
      <c r="H43" s="89">
        <f>+SUM(E43:G43)</f>
        <v>1455.1</v>
      </c>
      <c r="I43" s="90">
        <f>SUM(D43:G43)</f>
        <v>1832.4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27</v>
      </c>
      <c r="B45" s="39"/>
      <c r="C45" s="40"/>
      <c r="D45" s="33">
        <f t="shared" ref="D45:I45" si="6">SUM(D40:D43)</f>
        <v>1595.4</v>
      </c>
      <c r="E45" s="33">
        <f t="shared" si="6"/>
        <v>212.29999999999998</v>
      </c>
      <c r="F45" s="33">
        <f t="shared" si="6"/>
        <v>2436</v>
      </c>
      <c r="G45" s="33">
        <f t="shared" si="6"/>
        <v>2306</v>
      </c>
      <c r="H45" s="33">
        <f t="shared" si="6"/>
        <v>4954.3</v>
      </c>
      <c r="I45" s="34">
        <f t="shared" si="6"/>
        <v>6549.7000000000007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34</v>
      </c>
      <c r="G48" s="96"/>
      <c r="H48" s="96"/>
      <c r="I48" s="88"/>
    </row>
    <row r="49" spans="1:9" x14ac:dyDescent="0.2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x14ac:dyDescent="0.2">
      <c r="A50" s="29" t="s">
        <v>13</v>
      </c>
      <c r="B50" s="6"/>
      <c r="C50" s="6"/>
      <c r="D50" s="89">
        <v>633.5</v>
      </c>
      <c r="E50" s="89">
        <v>68.8</v>
      </c>
      <c r="F50" s="89">
        <v>345.6</v>
      </c>
      <c r="G50" s="89">
        <v>257.3</v>
      </c>
      <c r="H50" s="89">
        <f>+SUM(E50:G50)</f>
        <v>671.7</v>
      </c>
      <c r="I50" s="104">
        <f>SUM(D50:G50)</f>
        <v>1305.2</v>
      </c>
    </row>
    <row r="51" spans="1:9" s="67" customFormat="1" x14ac:dyDescent="0.2">
      <c r="A51" s="37" t="s">
        <v>31</v>
      </c>
      <c r="B51" s="68"/>
      <c r="C51" s="68"/>
      <c r="D51" s="91">
        <v>3861</v>
      </c>
      <c r="E51" s="91">
        <v>324</v>
      </c>
      <c r="F51" s="91">
        <v>1736</v>
      </c>
      <c r="G51" s="91">
        <v>1297</v>
      </c>
      <c r="H51" s="89">
        <f>+SUM(E51:G51)</f>
        <v>3357</v>
      </c>
      <c r="I51" s="104">
        <f>SUM(D51:G51)</f>
        <v>7218</v>
      </c>
    </row>
    <row r="52" spans="1:9" x14ac:dyDescent="0.2">
      <c r="A52" s="37" t="s">
        <v>65</v>
      </c>
      <c r="B52" s="6"/>
      <c r="C52" s="6"/>
      <c r="D52" s="146">
        <v>529.6</v>
      </c>
      <c r="E52" s="146">
        <v>74.599999999999994</v>
      </c>
      <c r="F52" s="146">
        <v>226.6</v>
      </c>
      <c r="G52" s="146">
        <v>136.69999999999999</v>
      </c>
      <c r="H52" s="103">
        <f>+SUM(E52:G52)</f>
        <v>437.9</v>
      </c>
      <c r="I52" s="104">
        <f>SUM(D52:G52)</f>
        <v>967.5</v>
      </c>
    </row>
    <row r="53" spans="1:9" x14ac:dyDescent="0.2">
      <c r="A53" s="37" t="s">
        <v>29</v>
      </c>
      <c r="B53" s="6"/>
      <c r="C53" s="6"/>
      <c r="D53" s="89">
        <v>1581.6</v>
      </c>
      <c r="E53" s="89">
        <v>94.1</v>
      </c>
      <c r="F53" s="89">
        <v>938.3</v>
      </c>
      <c r="G53" s="89">
        <v>773.2</v>
      </c>
      <c r="H53" s="89">
        <f>+SUM(E53:G53)</f>
        <v>1805.6</v>
      </c>
      <c r="I53" s="104">
        <f>SUM(D53:G53)</f>
        <v>3387.2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27</v>
      </c>
      <c r="B55" s="39"/>
      <c r="C55" s="40"/>
      <c r="D55" s="33">
        <f t="shared" ref="D55:I55" si="7">SUM(D50:D53)</f>
        <v>6605.7000000000007</v>
      </c>
      <c r="E55" s="33">
        <f t="shared" si="7"/>
        <v>561.5</v>
      </c>
      <c r="F55" s="33">
        <f t="shared" si="7"/>
        <v>3246.5</v>
      </c>
      <c r="G55" s="33">
        <f t="shared" si="7"/>
        <v>2464.1999999999998</v>
      </c>
      <c r="H55" s="33">
        <f t="shared" si="7"/>
        <v>6272.1999999999989</v>
      </c>
      <c r="I55" s="34">
        <f t="shared" si="7"/>
        <v>12877.900000000001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35</v>
      </c>
      <c r="G58" s="96"/>
      <c r="H58" s="96"/>
      <c r="I58" s="88"/>
    </row>
    <row r="59" spans="1:9" x14ac:dyDescent="0.2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x14ac:dyDescent="0.2">
      <c r="A60" s="29" t="s">
        <v>13</v>
      </c>
      <c r="B60" s="2"/>
      <c r="C60" s="3"/>
      <c r="D60" s="97">
        <f>D40/D50</f>
        <v>0.1265982636148382</v>
      </c>
      <c r="E60" s="97">
        <f t="shared" ref="E60:I60" si="8">E40/E50</f>
        <v>0.29941860465116282</v>
      </c>
      <c r="F60" s="97">
        <f t="shared" si="8"/>
        <v>0.67997685185185186</v>
      </c>
      <c r="G60" s="97">
        <f t="shared" si="8"/>
        <v>0.94131364166342779</v>
      </c>
      <c r="H60" s="97">
        <f t="shared" si="8"/>
        <v>0.74110465981837115</v>
      </c>
      <c r="I60" s="98">
        <f t="shared" si="8"/>
        <v>0.44284400858106038</v>
      </c>
    </row>
    <row r="61" spans="1:9" x14ac:dyDescent="0.2">
      <c r="A61" s="37" t="s">
        <v>31</v>
      </c>
      <c r="B61" s="2"/>
      <c r="C61" s="3"/>
      <c r="D61" s="97">
        <f>D41/D51</f>
        <v>0.26961926961926963</v>
      </c>
      <c r="E61" s="97">
        <f>E41/E51</f>
        <v>0.36419753086419754</v>
      </c>
      <c r="F61" s="97">
        <f>F41/F51</f>
        <v>0.75691244239631339</v>
      </c>
      <c r="G61" s="97">
        <f>G41/G51</f>
        <v>0.95682343870470321</v>
      </c>
      <c r="H61" s="97">
        <f>H41/H51</f>
        <v>0.79624664879356566</v>
      </c>
      <c r="I61" s="98">
        <f t="shared" ref="H61:I63" si="9">I41/I51</f>
        <v>0.51454696591853699</v>
      </c>
    </row>
    <row r="62" spans="1:9" x14ac:dyDescent="0.2">
      <c r="A62" s="37" t="s">
        <v>65</v>
      </c>
      <c r="B62" s="2"/>
      <c r="C62" s="3"/>
      <c r="D62" s="97">
        <f>D42/D52</f>
        <v>0.18296827794561935</v>
      </c>
      <c r="E62" s="97">
        <f t="shared" ref="D62:G63" si="10">E42/E52</f>
        <v>0.42359249329758719</v>
      </c>
      <c r="F62" s="97">
        <f t="shared" si="10"/>
        <v>0.72859664607237418</v>
      </c>
      <c r="G62" s="97">
        <f>G42/G52</f>
        <v>0.96342355523043155</v>
      </c>
      <c r="H62" s="97">
        <f>H42/H52</f>
        <v>0.74994290934003194</v>
      </c>
      <c r="I62" s="98">
        <f t="shared" si="9"/>
        <v>0.43958656330749357</v>
      </c>
    </row>
    <row r="63" spans="1:9" x14ac:dyDescent="0.2">
      <c r="A63" s="37" t="s">
        <v>29</v>
      </c>
      <c r="B63" s="2"/>
      <c r="C63" s="3"/>
      <c r="D63" s="97">
        <f t="shared" si="10"/>
        <v>0.23855589276681843</v>
      </c>
      <c r="E63" s="97">
        <f t="shared" si="10"/>
        <v>0.44739638682252925</v>
      </c>
      <c r="F63" s="97">
        <f t="shared" si="10"/>
        <v>0.76937013748268146</v>
      </c>
      <c r="G63" s="97">
        <f t="shared" si="10"/>
        <v>0.89381789963786862</v>
      </c>
      <c r="H63" s="97">
        <f t="shared" si="9"/>
        <v>0.80588170137350468</v>
      </c>
      <c r="I63" s="98">
        <f t="shared" si="9"/>
        <v>0.54097779877184704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27</v>
      </c>
      <c r="B65" s="31"/>
      <c r="C65" s="32"/>
      <c r="D65" s="63">
        <f t="shared" ref="D65:I65" si="11">D45/D55</f>
        <v>0.241518688405468</v>
      </c>
      <c r="E65" s="63">
        <f t="shared" si="11"/>
        <v>0.37809439002671413</v>
      </c>
      <c r="F65" s="63">
        <f t="shared" si="11"/>
        <v>0.75034652702910831</v>
      </c>
      <c r="G65" s="63">
        <f t="shared" si="11"/>
        <v>0.93580066553039531</v>
      </c>
      <c r="H65" s="63">
        <f t="shared" si="11"/>
        <v>0.78988233793565277</v>
      </c>
      <c r="I65" s="64">
        <f t="shared" si="11"/>
        <v>0.50860000465914479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36</v>
      </c>
      <c r="G68" s="96"/>
      <c r="H68" s="96"/>
      <c r="I68" s="88"/>
    </row>
    <row r="69" spans="1:9" x14ac:dyDescent="0.2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x14ac:dyDescent="0.2">
      <c r="A70" s="29" t="s">
        <v>13</v>
      </c>
      <c r="B70" s="2"/>
      <c r="C70" s="2"/>
      <c r="D70" s="106">
        <v>26</v>
      </c>
      <c r="E70" s="106">
        <v>29</v>
      </c>
      <c r="F70" s="106">
        <v>30</v>
      </c>
      <c r="G70" s="106">
        <v>16</v>
      </c>
      <c r="H70" s="107"/>
      <c r="I70" s="108"/>
    </row>
    <row r="71" spans="1:9" s="67" customFormat="1" x14ac:dyDescent="0.2">
      <c r="A71" s="37" t="s">
        <v>31</v>
      </c>
      <c r="B71" s="66"/>
      <c r="C71" s="66"/>
      <c r="D71" s="92">
        <v>56</v>
      </c>
      <c r="E71" s="92">
        <v>60</v>
      </c>
      <c r="F71" s="92">
        <v>57</v>
      </c>
      <c r="G71" s="92">
        <v>22</v>
      </c>
      <c r="H71" s="107"/>
      <c r="I71" s="108"/>
    </row>
    <row r="72" spans="1:9" x14ac:dyDescent="0.2">
      <c r="A72" s="37" t="s">
        <v>65</v>
      </c>
      <c r="B72" s="2"/>
      <c r="C72" s="2"/>
      <c r="D72" s="109">
        <v>38</v>
      </c>
      <c r="E72" s="109">
        <v>45</v>
      </c>
      <c r="F72" s="109">
        <v>41</v>
      </c>
      <c r="G72" s="109">
        <v>19</v>
      </c>
      <c r="H72" s="107"/>
      <c r="I72" s="108"/>
    </row>
    <row r="73" spans="1:9" x14ac:dyDescent="0.2">
      <c r="A73" s="37" t="s">
        <v>29</v>
      </c>
      <c r="B73" s="2"/>
      <c r="C73" s="2"/>
      <c r="D73" s="109">
        <v>47</v>
      </c>
      <c r="E73" s="109">
        <v>47</v>
      </c>
      <c r="F73" s="109">
        <v>47</v>
      </c>
      <c r="G73" s="109">
        <v>22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37</v>
      </c>
    </row>
    <row r="78" spans="1:9" x14ac:dyDescent="0.2">
      <c r="F78" s="5" t="s">
        <v>12</v>
      </c>
    </row>
    <row r="80" spans="1:9" x14ac:dyDescent="0.2">
      <c r="F80" s="5" t="s">
        <v>38</v>
      </c>
    </row>
    <row r="81" spans="1:9" x14ac:dyDescent="0.2">
      <c r="F81" s="87" t="s">
        <v>39</v>
      </c>
    </row>
    <row r="82" spans="1:9" ht="13.5" thickBot="1" x14ac:dyDescent="0.25"/>
    <row r="83" spans="1:9" x14ac:dyDescent="0.2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x14ac:dyDescent="0.2">
      <c r="A84" s="29" t="s">
        <v>14</v>
      </c>
      <c r="B84" s="2"/>
      <c r="C84" s="2"/>
      <c r="D84" s="69">
        <v>769</v>
      </c>
      <c r="E84" s="70">
        <v>52</v>
      </c>
      <c r="F84" s="70">
        <v>26</v>
      </c>
      <c r="G84" s="70">
        <v>1</v>
      </c>
      <c r="H84" s="69">
        <f t="shared" ref="H84:H89" si="12">SUM(E84:G84)</f>
        <v>79</v>
      </c>
      <c r="I84" s="71">
        <f t="shared" ref="I84:I91" si="13">SUM(D84:G84)</f>
        <v>848</v>
      </c>
    </row>
    <row r="85" spans="1:9" x14ac:dyDescent="0.2">
      <c r="A85" s="29" t="s">
        <v>15</v>
      </c>
      <c r="B85" s="2"/>
      <c r="C85" s="2"/>
      <c r="D85" s="69">
        <v>256</v>
      </c>
      <c r="E85" s="70">
        <v>48</v>
      </c>
      <c r="F85" s="70">
        <v>23</v>
      </c>
      <c r="G85" s="70">
        <v>4</v>
      </c>
      <c r="H85" s="69">
        <f t="shared" si="12"/>
        <v>75</v>
      </c>
      <c r="I85" s="71">
        <f t="shared" si="13"/>
        <v>331</v>
      </c>
    </row>
    <row r="86" spans="1:9" s="67" customFormat="1" x14ac:dyDescent="0.2">
      <c r="A86" s="29" t="s">
        <v>40</v>
      </c>
      <c r="B86" s="66"/>
      <c r="C86" s="66"/>
      <c r="D86" s="72">
        <v>11604</v>
      </c>
      <c r="E86" s="73">
        <v>583</v>
      </c>
      <c r="F86" s="72">
        <v>343</v>
      </c>
      <c r="G86" s="74">
        <v>7</v>
      </c>
      <c r="H86" s="69">
        <f>SUM(E86:G86)</f>
        <v>933</v>
      </c>
      <c r="I86" s="71">
        <f t="shared" si="13"/>
        <v>12537</v>
      </c>
    </row>
    <row r="87" spans="1:9" s="67" customFormat="1" x14ac:dyDescent="0.2">
      <c r="A87" s="29" t="s">
        <v>41</v>
      </c>
      <c r="B87" s="66"/>
      <c r="C87" s="66"/>
      <c r="D87" s="72">
        <v>7626</v>
      </c>
      <c r="E87" s="73">
        <v>476</v>
      </c>
      <c r="F87" s="72">
        <v>278</v>
      </c>
      <c r="G87" s="74">
        <v>4</v>
      </c>
      <c r="H87" s="69">
        <f t="shared" si="12"/>
        <v>758</v>
      </c>
      <c r="I87" s="71">
        <f t="shared" si="13"/>
        <v>8384</v>
      </c>
    </row>
    <row r="88" spans="1:9" x14ac:dyDescent="0.2">
      <c r="A88" s="29" t="s">
        <v>66</v>
      </c>
      <c r="B88" s="2"/>
      <c r="C88" s="2"/>
      <c r="D88" s="144">
        <v>481</v>
      </c>
      <c r="E88" s="145">
        <v>52</v>
      </c>
      <c r="F88" s="145">
        <v>26</v>
      </c>
      <c r="G88" s="145">
        <v>1</v>
      </c>
      <c r="H88" s="69">
        <f t="shared" si="12"/>
        <v>79</v>
      </c>
      <c r="I88" s="71">
        <f t="shared" si="13"/>
        <v>560</v>
      </c>
    </row>
    <row r="89" spans="1:9" x14ac:dyDescent="0.2">
      <c r="A89" s="29" t="s">
        <v>67</v>
      </c>
      <c r="B89" s="2"/>
      <c r="C89" s="2"/>
      <c r="D89" s="144">
        <v>1059</v>
      </c>
      <c r="E89" s="145">
        <v>139</v>
      </c>
      <c r="F89" s="145">
        <v>50</v>
      </c>
      <c r="G89" s="145">
        <v>0</v>
      </c>
      <c r="H89" s="69">
        <f t="shared" si="12"/>
        <v>189</v>
      </c>
      <c r="I89" s="71">
        <f t="shared" si="13"/>
        <v>1248</v>
      </c>
    </row>
    <row r="90" spans="1:9" x14ac:dyDescent="0.2">
      <c r="A90" s="29" t="s">
        <v>42</v>
      </c>
      <c r="B90" s="2"/>
      <c r="C90" s="2"/>
      <c r="D90" s="69">
        <v>1757</v>
      </c>
      <c r="E90" s="69">
        <v>72</v>
      </c>
      <c r="F90" s="69">
        <v>54</v>
      </c>
      <c r="G90" s="69">
        <v>0</v>
      </c>
      <c r="H90" s="69">
        <f>SUM(E90:G90)</f>
        <v>126</v>
      </c>
      <c r="I90" s="71">
        <f t="shared" si="13"/>
        <v>1883</v>
      </c>
    </row>
    <row r="91" spans="1:9" x14ac:dyDescent="0.2">
      <c r="A91" s="29" t="s">
        <v>43</v>
      </c>
      <c r="B91" s="2"/>
      <c r="C91" s="2"/>
      <c r="D91" s="69">
        <v>3087</v>
      </c>
      <c r="E91" s="69">
        <v>118</v>
      </c>
      <c r="F91" s="69">
        <v>152</v>
      </c>
      <c r="G91" s="69">
        <v>3</v>
      </c>
      <c r="H91" s="76">
        <f>SUM(E91:G91)</f>
        <v>273</v>
      </c>
      <c r="I91" s="71">
        <f t="shared" si="13"/>
        <v>3360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44</v>
      </c>
      <c r="B93" s="14"/>
      <c r="C93" s="15"/>
      <c r="D93" s="21">
        <f t="shared" ref="D93:G94" si="14">D84+D86+D88+D90</f>
        <v>14611</v>
      </c>
      <c r="E93" s="21">
        <f t="shared" si="14"/>
        <v>759</v>
      </c>
      <c r="F93" s="21">
        <f t="shared" si="14"/>
        <v>449</v>
      </c>
      <c r="G93" s="61">
        <f t="shared" si="14"/>
        <v>9</v>
      </c>
      <c r="H93" s="21">
        <f>+SUM(E93:G93)</f>
        <v>1217</v>
      </c>
      <c r="I93" s="62">
        <f>+SUM(D93:G93)</f>
        <v>15828</v>
      </c>
    </row>
    <row r="94" spans="1:9" ht="13.5" thickBot="1" x14ac:dyDescent="0.25">
      <c r="A94" s="30" t="s">
        <v>45</v>
      </c>
      <c r="B94" s="51"/>
      <c r="C94" s="52"/>
      <c r="D94" s="53">
        <f t="shared" si="14"/>
        <v>12028</v>
      </c>
      <c r="E94" s="53">
        <f t="shared" si="14"/>
        <v>781</v>
      </c>
      <c r="F94" s="53">
        <f t="shared" si="14"/>
        <v>503</v>
      </c>
      <c r="G94" s="59">
        <f t="shared" si="14"/>
        <v>11</v>
      </c>
      <c r="H94" s="53">
        <f>+SUM(E94:G94)</f>
        <v>1295</v>
      </c>
      <c r="I94" s="60">
        <f>+SUM(D94:G94)</f>
        <v>13323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46</v>
      </c>
      <c r="G97" s="96"/>
      <c r="H97" s="96"/>
      <c r="I97" s="88"/>
    </row>
    <row r="98" spans="1:9" x14ac:dyDescent="0.2">
      <c r="A98" s="83"/>
      <c r="B98" s="1"/>
      <c r="C98" s="57" t="s">
        <v>47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5" t="s">
        <v>48</v>
      </c>
      <c r="B99" s="156"/>
      <c r="C99" s="156"/>
      <c r="D99" s="156"/>
      <c r="E99" s="156"/>
      <c r="F99" s="156"/>
      <c r="G99" s="156"/>
      <c r="H99" s="156"/>
      <c r="I99" s="157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2</v>
      </c>
      <c r="H101" s="110" t="s">
        <v>3</v>
      </c>
      <c r="I101" s="121" t="s">
        <v>27</v>
      </c>
    </row>
    <row r="102" spans="1:9" x14ac:dyDescent="0.2">
      <c r="A102" s="79" t="s">
        <v>49</v>
      </c>
      <c r="B102" s="2"/>
      <c r="C102" s="2"/>
      <c r="D102" s="122"/>
      <c r="E102" s="122"/>
      <c r="F102" s="123"/>
      <c r="G102" s="91">
        <v>17457</v>
      </c>
      <c r="H102" s="124">
        <v>12776</v>
      </c>
      <c r="I102" s="95">
        <f>SUM(G102:H102)</f>
        <v>30233</v>
      </c>
    </row>
    <row r="103" spans="1:9" x14ac:dyDescent="0.2">
      <c r="A103" s="79" t="s">
        <v>0</v>
      </c>
      <c r="B103" s="2"/>
      <c r="C103" s="2"/>
      <c r="D103" s="122"/>
      <c r="E103" s="122"/>
      <c r="F103" s="123"/>
      <c r="G103" s="91">
        <v>58919</v>
      </c>
      <c r="H103" s="124">
        <v>52985</v>
      </c>
      <c r="I103" s="95">
        <f>SUM(G103:H103)</f>
        <v>111904</v>
      </c>
    </row>
    <row r="104" spans="1:9" x14ac:dyDescent="0.2">
      <c r="A104" s="79" t="s">
        <v>1</v>
      </c>
      <c r="B104" s="2"/>
      <c r="C104" s="2"/>
      <c r="D104" s="122"/>
      <c r="E104" s="122"/>
      <c r="F104" s="123"/>
      <c r="G104" s="125">
        <f>G102/G103</f>
        <v>0.29628812437414076</v>
      </c>
      <c r="H104" s="126">
        <f>H102/H103</f>
        <v>0.24112484665471359</v>
      </c>
      <c r="I104" s="127">
        <f>I102/I103</f>
        <v>0.27016907349156422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4</v>
      </c>
      <c r="B106" s="2"/>
      <c r="C106" s="2"/>
      <c r="D106" s="122"/>
      <c r="E106" s="122"/>
      <c r="F106" s="123"/>
      <c r="G106" s="101">
        <v>81.819999999999993</v>
      </c>
      <c r="H106" s="128">
        <v>64.900000000000006</v>
      </c>
      <c r="I106" s="129">
        <f>SUM(G106:H106)</f>
        <v>146.72</v>
      </c>
    </row>
    <row r="107" spans="1:9" x14ac:dyDescent="0.2">
      <c r="A107" s="79" t="s">
        <v>5</v>
      </c>
      <c r="B107" s="2"/>
      <c r="C107" s="2"/>
      <c r="D107" s="122"/>
      <c r="E107" s="122"/>
      <c r="F107" s="123"/>
      <c r="G107" s="101">
        <v>268.73</v>
      </c>
      <c r="H107" s="128">
        <v>268.2</v>
      </c>
      <c r="I107" s="129">
        <f>SUM(G107:H107)</f>
        <v>536.93000000000006</v>
      </c>
    </row>
    <row r="108" spans="1:9" ht="13.5" thickBot="1" x14ac:dyDescent="0.25">
      <c r="A108" s="85" t="s">
        <v>6</v>
      </c>
      <c r="B108" s="54"/>
      <c r="C108" s="54"/>
      <c r="D108" s="130"/>
      <c r="E108" s="130"/>
      <c r="F108" s="131"/>
      <c r="G108" s="132">
        <f>G106/G107</f>
        <v>0.30446916979868266</v>
      </c>
      <c r="H108" s="133">
        <f>H106/H107</f>
        <v>0.24198359433258765</v>
      </c>
      <c r="I108" s="134">
        <f>I106/I107</f>
        <v>0.2732572216117557</v>
      </c>
    </row>
    <row r="109" spans="1:9" x14ac:dyDescent="0.2">
      <c r="F109" s="87" t="s">
        <v>7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53</v>
      </c>
      <c r="G111" s="96"/>
      <c r="H111" s="96"/>
      <c r="I111" s="88"/>
    </row>
    <row r="112" spans="1:9" x14ac:dyDescent="0.2">
      <c r="A112" s="158" t="s">
        <v>54</v>
      </c>
      <c r="B112" s="159"/>
      <c r="C112" s="159"/>
      <c r="D112" s="159"/>
      <c r="E112" s="159"/>
      <c r="F112" s="159"/>
      <c r="G112" s="159"/>
      <c r="H112" s="159"/>
      <c r="I112" s="160"/>
    </row>
    <row r="113" spans="1:9" x14ac:dyDescent="0.2">
      <c r="A113" s="158" t="s">
        <v>55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16</v>
      </c>
      <c r="F115" s="10" t="s">
        <v>2</v>
      </c>
      <c r="G115" s="10" t="s">
        <v>68</v>
      </c>
      <c r="H115" s="10" t="s">
        <v>3</v>
      </c>
      <c r="I115" s="55" t="s">
        <v>27</v>
      </c>
    </row>
    <row r="116" spans="1:9" x14ac:dyDescent="0.2">
      <c r="A116" s="29" t="s">
        <v>56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57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58</v>
      </c>
      <c r="B118" s="2"/>
      <c r="C118" s="2"/>
      <c r="D118" s="135"/>
      <c r="E118" s="139">
        <v>11</v>
      </c>
      <c r="F118" s="139">
        <v>32</v>
      </c>
      <c r="G118" s="139">
        <v>5</v>
      </c>
      <c r="H118" s="139">
        <v>92</v>
      </c>
      <c r="I118" s="137">
        <f>SUM(E118:H118)</f>
        <v>140</v>
      </c>
    </row>
    <row r="119" spans="1:9" ht="13.5" thickBot="1" x14ac:dyDescent="0.25">
      <c r="A119" s="56" t="s">
        <v>59</v>
      </c>
      <c r="B119" s="54"/>
      <c r="C119" s="54"/>
      <c r="D119" s="140"/>
      <c r="E119" s="141">
        <v>15.1</v>
      </c>
      <c r="F119" s="141">
        <v>56</v>
      </c>
      <c r="G119" s="141">
        <v>4.9000000000000004</v>
      </c>
      <c r="H119" s="142">
        <v>82</v>
      </c>
      <c r="I119" s="143">
        <f>SUM(E119:H119)</f>
        <v>158</v>
      </c>
    </row>
    <row r="121" spans="1:9" x14ac:dyDescent="0.2">
      <c r="A121" s="4" t="s">
        <v>60</v>
      </c>
    </row>
    <row r="122" spans="1:9" ht="13.5" customHeight="1" x14ac:dyDescent="0.2">
      <c r="A122" s="4"/>
    </row>
    <row r="123" spans="1:9" ht="14.25" customHeight="1" x14ac:dyDescent="0.2">
      <c r="A123" s="77" t="s">
        <v>61</v>
      </c>
    </row>
    <row r="124" spans="1:9" x14ac:dyDescent="0.2">
      <c r="A124" s="4" t="s">
        <v>8</v>
      </c>
    </row>
    <row r="125" spans="1:9" x14ac:dyDescent="0.2">
      <c r="A125" s="77" t="s">
        <v>50</v>
      </c>
    </row>
    <row r="127" spans="1:9" x14ac:dyDescent="0.2">
      <c r="A127" s="77" t="s">
        <v>62</v>
      </c>
    </row>
    <row r="128" spans="1:9" x14ac:dyDescent="0.2">
      <c r="A128" s="77" t="s">
        <v>10</v>
      </c>
    </row>
    <row r="129" spans="1:9" x14ac:dyDescent="0.2">
      <c r="A129" s="77" t="s">
        <v>11</v>
      </c>
    </row>
    <row r="131" spans="1:9" x14ac:dyDescent="0.2">
      <c r="A131" s="77" t="s">
        <v>63</v>
      </c>
    </row>
    <row r="132" spans="1:9" x14ac:dyDescent="0.2">
      <c r="A132" s="77" t="s">
        <v>9</v>
      </c>
    </row>
    <row r="133" spans="1:9" x14ac:dyDescent="0.2">
      <c r="A133" s="77" t="s">
        <v>69</v>
      </c>
    </row>
    <row r="135" spans="1:9" x14ac:dyDescent="0.2">
      <c r="A135" s="77" t="s">
        <v>64</v>
      </c>
    </row>
    <row r="136" spans="1:9" x14ac:dyDescent="0.2">
      <c r="A136" s="77" t="s">
        <v>51</v>
      </c>
    </row>
    <row r="137" spans="1:9" x14ac:dyDescent="0.2">
      <c r="A137" s="77" t="s">
        <v>52</v>
      </c>
    </row>
    <row r="139" spans="1:9" x14ac:dyDescent="0.2">
      <c r="A139" s="75" t="s">
        <v>74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70</v>
      </c>
    </row>
    <row r="142" spans="1:9" x14ac:dyDescent="0.2">
      <c r="A142" s="77" t="s">
        <v>71</v>
      </c>
    </row>
    <row r="143" spans="1:9" x14ac:dyDescent="0.2">
      <c r="A143" s="77" t="s">
        <v>73</v>
      </c>
    </row>
    <row r="144" spans="1:9" x14ac:dyDescent="0.2">
      <c r="A144" s="77" t="s">
        <v>72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scale="84" fitToHeight="0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2015-10-16T18:12:04Z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