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14505" windowHeight="1251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<sst xmlns="http://schemas.openxmlformats.org/spreadsheetml/2006/main" count="179" uniqueCount="82">
  <si>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</si>
  <si>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</si>
  <si>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</si>
  <si>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</si>
  <si>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</si>
  <si>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</si>
  <si>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</si>
  <si>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</si>
  <si>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</si>
  <si>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</si>
  <si>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</si>
  <si>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</si>
  <si>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</si>
  <si>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</si>
  <si>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</si>
  <si>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</si>
  <si>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</si>
  <si>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</si>
  <si>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</si>
  <si>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</si>
  <si>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</si>
  <si>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</si>
  <si>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</si>
  <si>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</si>
  <si>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</si>
  <si>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</si>
  <si>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</si>
  <si>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</si>
  <si>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</si>
  <si>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</si>
  <si>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</si>
  <si>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</si>
  <si>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</si>
  <si>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</si>
  <si>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</si>
  <si>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</si>
  <si>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</si>
  <si>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</si>
  <si>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</si>
  <si>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</si>
  <si>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</si>
  <si>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</si>
  <si>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</si>
  <si>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</si>
  <si>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</si>
  <si>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</si>
  <si>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</si>
  <si>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</si>
  <si>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</si>
  <si>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</si>
  <si>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</si>
  <si>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</si>
  <si>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</si>
  <si>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</si>
  <si>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</si>
  <si>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</si>
  <si>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</si>
  <si>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</si>
  <si>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</si>
  <si>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</si>
  <si>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</si>
  <si>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</si>
  <si>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</si>
  <si>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</si>
  <si>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</si>
  <si>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</si>
  <si>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</si>
  <si>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</si>
  <si>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</si>
  <si>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</si>
  <si>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</si>
  <si>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</si>
  <si>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</si>
  <si>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</si>
  <si>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</si>
  <si>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</si>
  <si>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</si>
  <si>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</si>
  <si>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</si>
  <si>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</si>
  <si>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</si>
  <si>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August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</si>
</sst>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90" zoomScaleNormal="90" zoomScalePageLayoutView="118" workbookViewId="0" topLeftCell="A1">
      <selection activeCell="J125" sqref="J125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26300</v>
      </c>
      <c r="E10" s="87">
        <v>8109</v>
      </c>
      <c r="F10" s="87">
        <v>3845</v>
      </c>
      <c r="G10" s="87">
        <v>114</v>
      </c>
      <c r="H10" s="87">
        <f>SUM(E10:G10)</f>
        <v>12068</v>
      </c>
      <c r="I10" s="88">
        <f>SUM(D10:G10)</f>
        <v>38368</v>
      </c>
    </row>
    <row r="11" spans="1:9" s="67" customFormat="1" ht="12.75">
      <c r="A11" s="29" t="s">
        <v>28</v>
      </c>
      <c r="B11" s="66"/>
      <c r="C11" s="66"/>
      <c r="D11" s="89">
        <v>276073</v>
      </c>
      <c r="E11" s="89">
        <v>36819</v>
      </c>
      <c r="F11" s="89">
        <v>16551</v>
      </c>
      <c r="G11" s="90">
        <v>521</v>
      </c>
      <c r="H11" s="87">
        <f>SUM(E11:G11)</f>
        <v>53891</v>
      </c>
      <c r="I11" s="88">
        <f>SUM(D11:G11)</f>
        <v>329964</v>
      </c>
    </row>
    <row r="12" spans="1:9" ht="12.75">
      <c r="A12" s="29" t="s">
        <v>65</v>
      </c>
      <c r="B12" s="2"/>
      <c r="C12" s="2"/>
      <c r="D12" s="139">
        <v>22572</v>
      </c>
      <c r="E12" s="139">
        <v>8947</v>
      </c>
      <c r="F12" s="139">
        <v>3128</v>
      </c>
      <c r="G12" s="139">
        <v>59</v>
      </c>
      <c r="H12" s="87">
        <f>SUM(E12:G12)</f>
        <v>12134</v>
      </c>
      <c r="I12" s="88">
        <f>SUM(D12:G12)</f>
        <v>34706</v>
      </c>
    </row>
    <row r="13" spans="1:12" ht="15.75">
      <c r="A13" s="29" t="s">
        <v>29</v>
      </c>
      <c r="B13" s="2"/>
      <c r="C13" s="2"/>
      <c r="D13" s="139">
        <v>101245</v>
      </c>
      <c r="E13" s="139">
        <v>11163</v>
      </c>
      <c r="F13" s="139">
        <v>10091</v>
      </c>
      <c r="G13" s="139">
        <v>466</v>
      </c>
      <c r="H13" s="139">
        <f>SUM(E13:G13)</f>
        <v>21720</v>
      </c>
      <c r="I13" s="88">
        <f>SUM(D13:G13)</f>
        <v>122965</v>
      </c>
      <c r="L13" s="146"/>
    </row>
    <row r="14" spans="1:9" ht="12.75">
      <c r="A14" s="29" t="s">
        <v>75</v>
      </c>
      <c r="B14" s="2"/>
      <c r="C14" s="3"/>
      <c r="D14" s="139">
        <v>4125</v>
      </c>
      <c r="E14" s="139">
        <v>223</v>
      </c>
      <c r="F14" s="139">
        <v>205</v>
      </c>
      <c r="G14" s="139">
        <v>1</v>
      </c>
      <c r="H14" s="87">
        <f>SUM(E14:G14)</f>
        <v>429</v>
      </c>
      <c r="I14" s="88">
        <f>SUM(D14:G14)</f>
        <v>4554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430315</v>
      </c>
      <c r="E15" s="140">
        <f t="shared" si="0"/>
        <v>65261</v>
      </c>
      <c r="F15" s="140">
        <f t="shared" si="0"/>
        <v>33820</v>
      </c>
      <c r="G15" s="140">
        <f t="shared" si="0"/>
        <v>1161</v>
      </c>
      <c r="H15" s="33">
        <f t="shared" si="0"/>
        <v>100242</v>
      </c>
      <c r="I15" s="34">
        <f t="shared" si="0"/>
        <v>530557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239146</v>
      </c>
      <c r="E20" s="87">
        <v>29689</v>
      </c>
      <c r="F20" s="87">
        <v>6509</v>
      </c>
      <c r="G20" s="87">
        <v>124</v>
      </c>
      <c r="H20" s="87">
        <f>SUM(E20:G20)</f>
        <v>36322</v>
      </c>
      <c r="I20" s="88">
        <f>SUM(D20:G20)</f>
        <v>275468</v>
      </c>
    </row>
    <row r="21" spans="1:9" s="67" customFormat="1" ht="12.75">
      <c r="A21" s="29" t="s">
        <v>31</v>
      </c>
      <c r="B21" s="66"/>
      <c r="C21" s="66"/>
      <c r="D21" s="89">
        <v>1172906</v>
      </c>
      <c r="E21" s="89">
        <v>104233</v>
      </c>
      <c r="F21" s="89">
        <v>26374</v>
      </c>
      <c r="G21" s="89">
        <v>547</v>
      </c>
      <c r="H21" s="87">
        <f>SUM(E21:G21)</f>
        <v>131154</v>
      </c>
      <c r="I21" s="88">
        <f>SUM(D21:G21)</f>
        <v>1304060</v>
      </c>
    </row>
    <row r="22" spans="1:9" ht="12.75">
      <c r="A22" s="29" t="s">
        <v>65</v>
      </c>
      <c r="B22" s="2"/>
      <c r="C22" s="2"/>
      <c r="D22" s="139">
        <v>179607</v>
      </c>
      <c r="E22" s="139">
        <v>27129</v>
      </c>
      <c r="F22" s="139">
        <v>5893</v>
      </c>
      <c r="G22" s="139">
        <v>61</v>
      </c>
      <c r="H22" s="87">
        <f>SUM(E22:G22)</f>
        <v>33083</v>
      </c>
      <c r="I22" s="88">
        <f>SUM(D22:G22)</f>
        <v>212690</v>
      </c>
    </row>
    <row r="23" spans="1:9" ht="12.75">
      <c r="A23" s="29" t="s">
        <v>29</v>
      </c>
      <c r="B23" s="2"/>
      <c r="C23" s="2"/>
      <c r="D23" s="87">
        <v>531518</v>
      </c>
      <c r="E23" s="87">
        <v>32221</v>
      </c>
      <c r="F23" s="87">
        <v>18027</v>
      </c>
      <c r="G23" s="87">
        <v>541</v>
      </c>
      <c r="H23" s="87">
        <f>SUM(E23:G23)</f>
        <v>50789</v>
      </c>
      <c r="I23" s="88">
        <f>SUM(D23:G23)</f>
        <v>582307</v>
      </c>
    </row>
    <row r="24" spans="1:9" ht="12.75">
      <c r="A24" s="29" t="s">
        <v>75</v>
      </c>
      <c r="B24" s="2"/>
      <c r="C24" s="3"/>
      <c r="D24" s="152">
        <v>150406</v>
      </c>
      <c r="E24" s="152">
        <v>7622</v>
      </c>
      <c r="F24" s="152">
        <v>7515</v>
      </c>
      <c r="G24" s="152">
        <v>128</v>
      </c>
      <c r="H24" s="87">
        <f>SUM(E24:G24)</f>
        <v>15265</v>
      </c>
      <c r="I24" s="88">
        <f>SUM(D24:G24)</f>
        <v>165671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2273583</v>
      </c>
      <c r="E25" s="33">
        <f t="shared" si="1"/>
        <v>200894</v>
      </c>
      <c r="F25" s="33">
        <f t="shared" si="1"/>
        <v>64318</v>
      </c>
      <c r="G25" s="33">
        <f t="shared" si="1"/>
        <v>1401</v>
      </c>
      <c r="H25" s="33">
        <f t="shared" si="1"/>
        <v>266613</v>
      </c>
      <c r="I25" s="34">
        <f t="shared" si="1"/>
        <v>2540196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0.10997465983123281</v>
      </c>
      <c r="E30" s="93">
        <f t="shared" si="2"/>
        <v>0.2731314628313517</v>
      </c>
      <c r="F30" s="93">
        <f t="shared" si="2"/>
        <v>0.5907205407896758</v>
      </c>
      <c r="G30" s="93">
        <f t="shared" si="2"/>
        <v>0.9193548387096774</v>
      </c>
      <c r="H30" s="93">
        <f>H10/H20</f>
        <v>0.3322504267386157</v>
      </c>
      <c r="I30" s="94">
        <f>I10/I20</f>
        <v>0.13928296571652607</v>
      </c>
    </row>
    <row r="31" spans="1:9" ht="12.75">
      <c r="A31" s="29" t="s">
        <v>31</v>
      </c>
      <c r="B31" s="2"/>
      <c r="C31" s="3"/>
      <c r="D31" s="93">
        <f t="shared" si="2"/>
        <v>0.2353752133589563</v>
      </c>
      <c r="E31" s="93">
        <f t="shared" si="2"/>
        <v>0.3532374583864995</v>
      </c>
      <c r="F31" s="93">
        <f t="shared" si="2"/>
        <v>0.6275498597103207</v>
      </c>
      <c r="G31" s="93">
        <f t="shared" si="2"/>
        <v>0.9524680073126143</v>
      </c>
      <c r="H31" s="93">
        <f aca="true" t="shared" si="3" ref="D31:I34">H11/H21</f>
        <v>0.41089863824206657</v>
      </c>
      <c r="I31" s="94">
        <f t="shared" si="3"/>
        <v>0.2530282348971673</v>
      </c>
    </row>
    <row r="32" spans="1:9" ht="12.75">
      <c r="A32" s="29" t="s">
        <v>65</v>
      </c>
      <c r="B32" s="2"/>
      <c r="C32" s="3"/>
      <c r="D32" s="93">
        <f>D12/D22</f>
        <v>0.12567438908283085</v>
      </c>
      <c r="E32" s="93">
        <f t="shared" si="3"/>
        <v>0.32979468465479744</v>
      </c>
      <c r="F32" s="93">
        <f>F12/F22</f>
        <v>0.5307992533514339</v>
      </c>
      <c r="G32" s="93">
        <f t="shared" si="3"/>
        <v>0.9672131147540983</v>
      </c>
      <c r="H32" s="93">
        <f t="shared" si="3"/>
        <v>0.3667744763171417</v>
      </c>
      <c r="I32" s="94">
        <f t="shared" si="3"/>
        <v>0.16317645399407588</v>
      </c>
    </row>
    <row r="33" spans="1:9" ht="12.75">
      <c r="A33" s="29" t="s">
        <v>29</v>
      </c>
      <c r="B33" s="2"/>
      <c r="C33" s="3"/>
      <c r="D33" s="93">
        <f t="shared" si="3"/>
        <v>0.1904827305942602</v>
      </c>
      <c r="E33" s="93">
        <f t="shared" si="3"/>
        <v>0.3464510722820521</v>
      </c>
      <c r="F33" s="93">
        <f t="shared" si="3"/>
        <v>0.5597714539302158</v>
      </c>
      <c r="G33" s="93">
        <f t="shared" si="3"/>
        <v>0.8613678373382625</v>
      </c>
      <c r="H33" s="93">
        <f t="shared" si="3"/>
        <v>0.42765165685483075</v>
      </c>
      <c r="I33" s="94">
        <f t="shared" si="3"/>
        <v>0.21116867906447973</v>
      </c>
    </row>
    <row r="34" spans="1:9" ht="12.75">
      <c r="A34" s="29" t="s">
        <v>75</v>
      </c>
      <c r="B34" s="2"/>
      <c r="C34" s="3"/>
      <c r="D34" s="93">
        <f t="shared" si="3"/>
        <v>0.027425767589058948</v>
      </c>
      <c r="E34" s="93">
        <f t="shared" si="3"/>
        <v>0.029257412752558384</v>
      </c>
      <c r="F34" s="93">
        <f t="shared" si="3"/>
        <v>0.027278775781769793</v>
      </c>
      <c r="G34" s="93">
        <f t="shared" si="3"/>
        <v>0.0078125</v>
      </c>
      <c r="H34" s="93">
        <f t="shared" si="3"/>
        <v>0.028103504749426793</v>
      </c>
      <c r="I34" s="94">
        <f t="shared" si="3"/>
        <v>0.027488214593984463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0.18926733706224932</v>
      </c>
      <c r="E35" s="63">
        <f t="shared" si="4"/>
        <v>0.3248529075034595</v>
      </c>
      <c r="F35" s="63">
        <f t="shared" si="4"/>
        <v>0.5258248079853229</v>
      </c>
      <c r="G35" s="63">
        <f t="shared" si="4"/>
        <v>0.828693790149893</v>
      </c>
      <c r="H35" s="63">
        <f t="shared" si="4"/>
        <v>0.3759831666122807</v>
      </c>
      <c r="I35" s="64">
        <f t="shared" si="4"/>
        <v>0.20886459155120313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70.1</v>
      </c>
      <c r="E40" s="87">
        <v>26.1</v>
      </c>
      <c r="F40" s="87">
        <v>260.3</v>
      </c>
      <c r="G40" s="87">
        <v>227</v>
      </c>
      <c r="H40" s="87">
        <f>SUM(E40:G40)</f>
        <v>513.4000000000001</v>
      </c>
      <c r="I40" s="88">
        <f>SUM(D40:G40)</f>
        <v>583.5</v>
      </c>
    </row>
    <row r="41" spans="1:9" s="67" customFormat="1" ht="12.75">
      <c r="A41" s="37" t="s">
        <v>31</v>
      </c>
      <c r="B41" s="68"/>
      <c r="C41" s="68"/>
      <c r="D41" s="89">
        <v>798.54</v>
      </c>
      <c r="E41" s="89">
        <v>106.11</v>
      </c>
      <c r="F41" s="89">
        <v>1222.07</v>
      </c>
      <c r="G41" s="95">
        <v>1080.19</v>
      </c>
      <c r="H41" s="87">
        <f>SUM(E41:G41)</f>
        <v>2408.37</v>
      </c>
      <c r="I41" s="88">
        <f>SUM(D41:G41)</f>
        <v>3206.91</v>
      </c>
    </row>
    <row r="42" spans="1:9" ht="12.75">
      <c r="A42" s="37" t="s">
        <v>65</v>
      </c>
      <c r="B42" s="6"/>
      <c r="C42" s="6"/>
      <c r="D42" s="139">
        <v>67.8</v>
      </c>
      <c r="E42" s="139">
        <v>29.2</v>
      </c>
      <c r="F42" s="139">
        <v>161.6</v>
      </c>
      <c r="G42" s="139">
        <v>101.6</v>
      </c>
      <c r="H42" s="87">
        <f>SUM(E42:G42)</f>
        <v>292.4</v>
      </c>
      <c r="I42" s="88">
        <f>SUM(D42:G42)</f>
        <v>360.20000000000005</v>
      </c>
    </row>
    <row r="43" spans="1:9" ht="12.75">
      <c r="A43" s="37" t="s">
        <v>29</v>
      </c>
      <c r="B43" s="6"/>
      <c r="C43" s="6"/>
      <c r="D43" s="87">
        <v>280</v>
      </c>
      <c r="E43" s="87">
        <v>31.8</v>
      </c>
      <c r="F43" s="87">
        <v>665.2</v>
      </c>
      <c r="G43" s="87">
        <v>588.8</v>
      </c>
      <c r="H43" s="87">
        <f>SUM(E43:G43)</f>
        <v>1285.8</v>
      </c>
      <c r="I43" s="88">
        <f>SUM(D43:G43)</f>
        <v>1565.8</v>
      </c>
    </row>
    <row r="44" spans="1:9" ht="12.75">
      <c r="A44" s="29" t="s">
        <v>75</v>
      </c>
      <c r="B44" s="6"/>
      <c r="C44" s="7"/>
      <c r="D44" s="152">
        <v>12</v>
      </c>
      <c r="E44" s="152">
        <v>0.8</v>
      </c>
      <c r="F44" s="152">
        <v>5.5</v>
      </c>
      <c r="G44" s="152">
        <v>0.05</v>
      </c>
      <c r="H44" s="87">
        <f>SUM(E44:G44)</f>
        <v>6.35</v>
      </c>
      <c r="I44" s="88">
        <f>SUM(D44:G44)</f>
        <v>18.35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1228.44</v>
      </c>
      <c r="E45" s="33">
        <f t="shared" si="5"/>
        <v>194.01000000000002</v>
      </c>
      <c r="F45" s="33">
        <f t="shared" si="5"/>
        <v>2314.67</v>
      </c>
      <c r="G45" s="33">
        <f t="shared" si="5"/>
        <v>1997.6399999999999</v>
      </c>
      <c r="H45" s="33">
        <f t="shared" si="5"/>
        <v>4506.320000000001</v>
      </c>
      <c r="I45" s="34">
        <f t="shared" si="5"/>
        <v>5734.76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648</v>
      </c>
      <c r="E50" s="87">
        <v>100.1</v>
      </c>
      <c r="F50" s="87">
        <v>354</v>
      </c>
      <c r="G50" s="147">
        <v>241.3</v>
      </c>
      <c r="H50" s="87">
        <f>SUM(E50:G50)</f>
        <v>695.4000000000001</v>
      </c>
      <c r="I50" s="98">
        <f>SUM(D50:G50)</f>
        <v>1343.3999999999999</v>
      </c>
    </row>
    <row r="51" spans="1:9" s="67" customFormat="1" ht="12.75">
      <c r="A51" s="37" t="s">
        <v>31</v>
      </c>
      <c r="B51" s="68"/>
      <c r="C51" s="68"/>
      <c r="D51" s="89">
        <v>3288.9</v>
      </c>
      <c r="E51" s="89">
        <v>297.23</v>
      </c>
      <c r="F51" s="89">
        <v>1616.26</v>
      </c>
      <c r="G51" s="89">
        <v>1114.18</v>
      </c>
      <c r="H51" s="87">
        <f>SUM(E51:G51)</f>
        <v>3027.67</v>
      </c>
      <c r="I51" s="98">
        <f>SUM(D51:G51)</f>
        <v>6316.570000000001</v>
      </c>
    </row>
    <row r="52" spans="1:9" ht="12.75">
      <c r="A52" s="37" t="s">
        <v>65</v>
      </c>
      <c r="B52" s="6"/>
      <c r="C52" s="6"/>
      <c r="D52" s="139">
        <v>479.5</v>
      </c>
      <c r="E52" s="139">
        <v>67.9</v>
      </c>
      <c r="F52" s="139">
        <v>218.8</v>
      </c>
      <c r="G52" s="139">
        <v>102.7</v>
      </c>
      <c r="H52" s="97">
        <f>SUM(E52:G52)</f>
        <v>389.40000000000003</v>
      </c>
      <c r="I52" s="98">
        <f>SUM(D52:G52)</f>
        <v>868.9000000000001</v>
      </c>
    </row>
    <row r="53" spans="1:9" ht="12.75">
      <c r="A53" s="37" t="s">
        <v>29</v>
      </c>
      <c r="B53" s="6"/>
      <c r="C53" s="6"/>
      <c r="D53" s="87">
        <v>1436.7</v>
      </c>
      <c r="E53" s="87">
        <v>77.7</v>
      </c>
      <c r="F53" s="87">
        <v>871</v>
      </c>
      <c r="G53" s="87">
        <v>633.7</v>
      </c>
      <c r="H53" s="87">
        <f>SUM(E53:G53)</f>
        <v>1582.4</v>
      </c>
      <c r="I53" s="98">
        <f>SUM(D53:G53)</f>
        <v>3019.1000000000004</v>
      </c>
    </row>
    <row r="54" spans="1:9" ht="12.75">
      <c r="A54" s="29" t="s">
        <v>75</v>
      </c>
      <c r="B54" s="6"/>
      <c r="C54" s="7"/>
      <c r="D54" s="152">
        <v>447.7</v>
      </c>
      <c r="E54" s="152">
        <v>21.6</v>
      </c>
      <c r="F54" s="152">
        <v>177</v>
      </c>
      <c r="G54" s="152">
        <v>43</v>
      </c>
      <c r="H54" s="87">
        <f>SUM(E54:G54)</f>
        <v>241.6</v>
      </c>
      <c r="I54" s="98">
        <f>SUM(D54:G54)</f>
        <v>689.3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6300.799999999999</v>
      </c>
      <c r="E55" s="33">
        <f t="shared" si="6"/>
        <v>564.5300000000001</v>
      </c>
      <c r="F55" s="33">
        <f t="shared" si="6"/>
        <v>3237.06</v>
      </c>
      <c r="G55" s="33">
        <f t="shared" si="6"/>
        <v>2134.88</v>
      </c>
      <c r="H55" s="33">
        <f t="shared" si="6"/>
        <v>5936.470000000001</v>
      </c>
      <c r="I55" s="34">
        <f t="shared" si="6"/>
        <v>12237.27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0.108179012345679</v>
      </c>
      <c r="E60" s="93">
        <f>E40/E50</f>
        <v>0.2607392607392608</v>
      </c>
      <c r="F60" s="93">
        <f>F40/F50</f>
        <v>0.7353107344632769</v>
      </c>
      <c r="G60" s="93">
        <f>G40/G50</f>
        <v>0.940737670949026</v>
      </c>
      <c r="H60" s="93">
        <f>H40/H50</f>
        <v>0.7382801265458729</v>
      </c>
      <c r="I60" s="94">
        <f>I40/I50</f>
        <v>0.4343456900401966</v>
      </c>
    </row>
    <row r="61" spans="1:9" ht="12.75">
      <c r="A61" s="37" t="s">
        <v>31</v>
      </c>
      <c r="B61" s="2"/>
      <c r="C61" s="3"/>
      <c r="D61" s="93">
        <f>D41/D51</f>
        <v>0.24279850405910788</v>
      </c>
      <c r="E61" s="93">
        <f>E41/E51</f>
        <v>0.3569962655182855</v>
      </c>
      <c r="F61" s="93">
        <f>F41/F51</f>
        <v>0.7561097843168797</v>
      </c>
      <c r="G61" s="93">
        <f>G41/G51</f>
        <v>0.969493259616938</v>
      </c>
      <c r="H61" s="93">
        <f>H41/H51</f>
        <v>0.7954532693457345</v>
      </c>
      <c r="I61" s="94">
        <f aca="true" t="shared" si="7" ref="H61:I64">I41/I51</f>
        <v>0.5076980069879696</v>
      </c>
    </row>
    <row r="62" spans="1:9" ht="12.75">
      <c r="A62" s="37" t="s">
        <v>65</v>
      </c>
      <c r="B62" s="2"/>
      <c r="C62" s="3"/>
      <c r="D62" s="93">
        <f>D42/D52</f>
        <v>0.14139728884254432</v>
      </c>
      <c r="E62" s="93">
        <f aca="true" t="shared" si="8" ref="D62:G64">E42/E52</f>
        <v>0.4300441826215022</v>
      </c>
      <c r="F62" s="93">
        <f t="shared" si="8"/>
        <v>0.7385740402193783</v>
      </c>
      <c r="G62" s="93">
        <f>G42/G52</f>
        <v>0.9892891918208373</v>
      </c>
      <c r="H62" s="93">
        <f>H42/H52</f>
        <v>0.7508988186954287</v>
      </c>
      <c r="I62" s="94">
        <f t="shared" si="7"/>
        <v>0.4145471285533433</v>
      </c>
    </row>
    <row r="63" spans="1:9" ht="12.75">
      <c r="A63" s="37" t="s">
        <v>29</v>
      </c>
      <c r="B63" s="2"/>
      <c r="C63" s="3"/>
      <c r="D63" s="93">
        <f t="shared" si="8"/>
        <v>0.19489106981276536</v>
      </c>
      <c r="E63" s="93">
        <f t="shared" si="8"/>
        <v>0.4092664092664093</v>
      </c>
      <c r="F63" s="93">
        <f t="shared" si="8"/>
        <v>0.763719862227325</v>
      </c>
      <c r="G63" s="93">
        <f t="shared" si="8"/>
        <v>0.9291462837304717</v>
      </c>
      <c r="H63" s="93">
        <f t="shared" si="7"/>
        <v>0.8125631951466127</v>
      </c>
      <c r="I63" s="94">
        <f t="shared" si="7"/>
        <v>0.5186313802126461</v>
      </c>
    </row>
    <row r="64" spans="1:9" ht="12.75">
      <c r="A64" s="29" t="s">
        <v>75</v>
      </c>
      <c r="B64" s="2"/>
      <c r="C64" s="3"/>
      <c r="D64" s="93">
        <f t="shared" si="8"/>
        <v>0.02680366316729953</v>
      </c>
      <c r="E64" s="93">
        <f t="shared" si="8"/>
        <v>0.037037037037037035</v>
      </c>
      <c r="F64" s="93">
        <f t="shared" si="8"/>
        <v>0.031073446327683617</v>
      </c>
      <c r="G64" s="93">
        <f t="shared" si="8"/>
        <v>0.0011627906976744186</v>
      </c>
      <c r="H64" s="93">
        <f t="shared" si="7"/>
        <v>0.026283112582781456</v>
      </c>
      <c r="I64" s="94">
        <f t="shared" si="7"/>
        <v>0.026621209923110407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0.19496571863890302</v>
      </c>
      <c r="E65" s="63">
        <f t="shared" si="9"/>
        <v>0.3436664127681434</v>
      </c>
      <c r="F65" s="63">
        <f t="shared" si="9"/>
        <v>0.7150531655267435</v>
      </c>
      <c r="G65" s="63">
        <f t="shared" si="9"/>
        <v>0.935715356366634</v>
      </c>
      <c r="H65" s="63">
        <f t="shared" si="9"/>
        <v>0.7590908401794332</v>
      </c>
      <c r="I65" s="64">
        <f t="shared" si="9"/>
        <v>0.4686306668072209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39</v>
      </c>
      <c r="E70" s="100">
        <v>40</v>
      </c>
      <c r="F70" s="100">
        <v>36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74</v>
      </c>
      <c r="F71" s="90">
        <v>63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51</v>
      </c>
      <c r="E72" s="103">
        <v>51</v>
      </c>
      <c r="F72" s="103">
        <v>44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58</v>
      </c>
      <c r="F73" s="103">
        <v>49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7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971</v>
      </c>
      <c r="E84" s="70">
        <v>71</v>
      </c>
      <c r="F84" s="70">
        <v>34</v>
      </c>
      <c r="G84" s="70">
        <v>10</v>
      </c>
      <c r="H84" s="69">
        <f aca="true" t="shared" si="10" ref="H84:H89">SUM(E84:G84)</f>
        <v>115</v>
      </c>
      <c r="I84" s="71">
        <f aca="true" t="shared" si="11" ref="I84:I91">SUM(D84:G84)</f>
        <v>1086</v>
      </c>
    </row>
    <row r="85" spans="1:9" ht="12.75">
      <c r="A85" s="29" t="s">
        <v>15</v>
      </c>
      <c r="B85" s="2"/>
      <c r="C85" s="2"/>
      <c r="D85" s="69">
        <v>759</v>
      </c>
      <c r="E85" s="70">
        <v>66</v>
      </c>
      <c r="F85" s="70">
        <v>32</v>
      </c>
      <c r="G85" s="70">
        <v>6</v>
      </c>
      <c r="H85" s="69">
        <f t="shared" si="10"/>
        <v>104</v>
      </c>
      <c r="I85" s="71">
        <f t="shared" si="11"/>
        <v>863</v>
      </c>
    </row>
    <row r="86" spans="1:9" s="67" customFormat="1" ht="12.75">
      <c r="A86" s="29" t="s">
        <v>40</v>
      </c>
      <c r="B86" s="66"/>
      <c r="C86" s="66"/>
      <c r="D86" s="72">
        <v>15118</v>
      </c>
      <c r="E86" s="73">
        <v>512</v>
      </c>
      <c r="F86" s="72">
        <v>312</v>
      </c>
      <c r="G86" s="74">
        <v>1</v>
      </c>
      <c r="H86" s="69">
        <f>SUM(E86:G86)</f>
        <v>825</v>
      </c>
      <c r="I86" s="71">
        <f t="shared" si="11"/>
        <v>15943</v>
      </c>
    </row>
    <row r="87" spans="1:9" s="67" customFormat="1" ht="12.75">
      <c r="A87" s="29" t="s">
        <v>41</v>
      </c>
      <c r="B87" s="66"/>
      <c r="C87" s="66"/>
      <c r="D87" s="72">
        <v>13115</v>
      </c>
      <c r="E87" s="73">
        <v>376</v>
      </c>
      <c r="F87" s="72">
        <v>274</v>
      </c>
      <c r="G87" s="74">
        <v>0</v>
      </c>
      <c r="H87" s="69">
        <f t="shared" si="10"/>
        <v>650</v>
      </c>
      <c r="I87" s="71">
        <f t="shared" si="11"/>
        <v>13765</v>
      </c>
    </row>
    <row r="88" spans="1:9" ht="12.75">
      <c r="A88" s="29" t="s">
        <v>66</v>
      </c>
      <c r="B88" s="2"/>
      <c r="C88" s="2"/>
      <c r="D88" s="137">
        <v>527</v>
      </c>
      <c r="E88" s="138">
        <v>40</v>
      </c>
      <c r="F88" s="138">
        <v>15</v>
      </c>
      <c r="G88" s="138">
        <v>0</v>
      </c>
      <c r="H88" s="69">
        <f t="shared" si="10"/>
        <v>55</v>
      </c>
      <c r="I88" s="71">
        <f t="shared" si="11"/>
        <v>582</v>
      </c>
    </row>
    <row r="89" spans="1:9" ht="12.75">
      <c r="A89" s="29" t="s">
        <v>67</v>
      </c>
      <c r="B89" s="2"/>
      <c r="C89" s="2"/>
      <c r="D89" s="137">
        <v>1609</v>
      </c>
      <c r="E89" s="138">
        <v>31</v>
      </c>
      <c r="F89" s="138">
        <v>32</v>
      </c>
      <c r="G89" s="138">
        <v>0</v>
      </c>
      <c r="H89" s="69">
        <f t="shared" si="10"/>
        <v>63</v>
      </c>
      <c r="I89" s="71">
        <f t="shared" si="11"/>
        <v>1672</v>
      </c>
    </row>
    <row r="90" spans="1:9" ht="12.75">
      <c r="A90" s="29" t="s">
        <v>42</v>
      </c>
      <c r="B90" s="2"/>
      <c r="C90" s="2"/>
      <c r="D90" s="69">
        <v>3054</v>
      </c>
      <c r="E90" s="69">
        <v>62</v>
      </c>
      <c r="F90" s="69">
        <v>34</v>
      </c>
      <c r="G90" s="69">
        <v>4</v>
      </c>
      <c r="H90" s="69">
        <f>SUM(E90:G90)</f>
        <v>100</v>
      </c>
      <c r="I90" s="71">
        <f t="shared" si="11"/>
        <v>3154</v>
      </c>
    </row>
    <row r="91" spans="1:9" ht="12.75">
      <c r="A91" s="29" t="s">
        <v>43</v>
      </c>
      <c r="B91" s="2"/>
      <c r="C91" s="2"/>
      <c r="D91" s="69">
        <v>4164</v>
      </c>
      <c r="E91" s="69">
        <v>199</v>
      </c>
      <c r="F91" s="69">
        <v>155</v>
      </c>
      <c r="G91" s="69">
        <v>3</v>
      </c>
      <c r="H91" s="70">
        <f>SUM(E91:G91)</f>
        <v>357</v>
      </c>
      <c r="I91" s="71">
        <f t="shared" si="11"/>
        <v>4521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/>
      <c r="E94" s="21">
        <f aca="true" t="shared" si="12" ref="D94:G95">E84+E86+E88+E90</f>
        <v>685</v>
      </c>
      <c r="F94" s="21">
        <f t="shared" si="12"/>
        <v>395</v>
      </c>
      <c r="G94" s="61">
        <f t="shared" si="12"/>
        <v>15</v>
      </c>
      <c r="H94" s="21">
        <f>+SUM(E94:G94)</f>
        <v>1095</v>
      </c>
      <c r="I94" s="62">
        <f>+SUM(D94:G94)</f>
        <v>1095</v>
      </c>
    </row>
    <row r="95" spans="1:9" ht="13.5" thickBot="1">
      <c r="A95" s="30" t="s">
        <v>45</v>
      </c>
      <c r="B95" s="51"/>
      <c r="C95" s="52"/>
      <c r="D95" s="53">
        <f t="shared" si="12"/>
        <v>19647</v>
      </c>
      <c r="E95" s="53">
        <f t="shared" si="12"/>
        <v>672</v>
      </c>
      <c r="F95" s="53">
        <f t="shared" si="12"/>
        <v>493</v>
      </c>
      <c r="G95" s="59">
        <f t="shared" si="12"/>
        <v>9</v>
      </c>
      <c r="H95" s="53">
        <f>+SUM(E95:G95)</f>
        <v>1174</v>
      </c>
      <c r="I95" s="60">
        <f>+SUM(D95:G95)</f>
        <v>20821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15840</v>
      </c>
      <c r="H103" s="118">
        <v>10593</v>
      </c>
      <c r="I103" s="91">
        <f>SUM(G103:H103)</f>
        <v>26433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57891</v>
      </c>
      <c r="H104" s="118">
        <v>53212</v>
      </c>
      <c r="I104" s="91">
        <f>SUM(G104:H104)</f>
        <v>111103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0.27361766077628646</v>
      </c>
      <c r="H105" s="120">
        <f>H103/H104</f>
        <v>0.1990716379763963</v>
      </c>
      <c r="I105" s="121">
        <f>I103/I104</f>
        <v>0.23791436774884567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58.91</v>
      </c>
      <c r="H107" s="148">
        <v>44.9913</v>
      </c>
      <c r="I107" s="122">
        <f>SUM(G107:H107)</f>
        <v>103.90129999999999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213.94</v>
      </c>
      <c r="H108" s="148">
        <v>229.344</v>
      </c>
      <c r="I108" s="122">
        <f>SUM(G108:H108)</f>
        <v>443.284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0.275357576890717</v>
      </c>
      <c r="H109" s="126">
        <f>H107/H108</f>
        <v>0.1961738698200084</v>
      </c>
      <c r="I109" s="127">
        <f>I107/I108</f>
        <v>0.23438991707347884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10</v>
      </c>
      <c r="F119" s="132">
        <v>26</v>
      </c>
      <c r="G119" s="132">
        <v>2</v>
      </c>
      <c r="H119" s="132">
        <v>75</v>
      </c>
      <c r="I119" s="150">
        <v>128</v>
      </c>
      <c r="J119" s="130">
        <f>SUM(E119:I119)</f>
        <v>241</v>
      </c>
    </row>
    <row r="120" spans="1:10" ht="13.5" thickBot="1">
      <c r="A120" s="56" t="s">
        <v>59</v>
      </c>
      <c r="B120" s="54"/>
      <c r="C120" s="54"/>
      <c r="D120" s="133"/>
      <c r="E120" s="134">
        <v>14.2</v>
      </c>
      <c r="F120" s="134">
        <v>34</v>
      </c>
      <c r="G120" s="134">
        <v>1.1</v>
      </c>
      <c r="H120" s="135">
        <v>44.9</v>
      </c>
      <c r="I120" s="151">
        <v>42.8</v>
      </c>
      <c r="J120" s="136">
        <f>SUM(E120:I120)</f>
        <v>137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2019-10-23T16:45:17Z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