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500" windowHeight="1305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<sst xmlns="http://schemas.openxmlformats.org/spreadsheetml/2006/main" count="178" uniqueCount="81">
  <si>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</si>
  <si>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</si>
  <si>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</si>
  <si>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</si>
  <si>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</si>
  <si>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</si>
  <si>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</si>
  <si>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</si>
  <si>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</si>
  <si>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</si>
  <si>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</si>
  <si>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</si>
  <si>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</si>
  <si>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</si>
  <si>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</si>
  <si>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</si>
  <si>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</si>
  <si>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</si>
  <si>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</si>
  <si>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</si>
  <si>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</si>
  <si>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</si>
  <si>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</si>
  <si>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</si>
  <si>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</si>
  <si>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</si>
  <si>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</si>
  <si>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</si>
  <si>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</si>
  <si>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</si>
  <si>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</si>
  <si>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</si>
  <si>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</si>
  <si>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</si>
  <si>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</si>
  <si>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</si>
  <si>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</si>
  <si>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</si>
  <si>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</si>
  <si>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</si>
  <si>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</si>
  <si>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</si>
  <si>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</si>
  <si>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</si>
  <si>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</si>
  <si>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</si>
  <si>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</si>
  <si>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</si>
  <si>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</si>
  <si>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</si>
  <si>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</si>
  <si>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</si>
  <si>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</si>
  <si>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</si>
  <si>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</si>
  <si>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</si>
  <si>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</si>
  <si>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</si>
  <si>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</si>
  <si>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</si>
  <si>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</si>
  <si>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</si>
  <si>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</si>
  <si>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</si>
  <si>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</si>
  <si>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</si>
  <si>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</si>
  <si>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</si>
  <si>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</si>
  <si>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</si>
  <si>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</si>
  <si>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</si>
  <si>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</si>
  <si>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</si>
  <si>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</si>
  <si>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</si>
  <si>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</si>
  <si>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</si>
  <si>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</si>
  <si>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</si>
  <si>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>Month Ending August 31,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</si>
</sst>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zoomScale="110" zoomScaleNormal="110" zoomScalePageLayoutView="118" workbookViewId="0" topLeftCell="A1">
      <selection activeCell="G54" sqref="G54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80</v>
      </c>
      <c r="G4" s="84"/>
      <c r="H4" s="84"/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25555</v>
      </c>
      <c r="E10" s="87">
        <v>7962</v>
      </c>
      <c r="F10" s="87">
        <v>3719</v>
      </c>
      <c r="G10" s="87">
        <v>102</v>
      </c>
      <c r="H10" s="87">
        <f>SUM(E10:G10)</f>
        <v>11783</v>
      </c>
      <c r="I10" s="88">
        <f>SUM(D10:G10)</f>
        <v>37338</v>
      </c>
    </row>
    <row r="11" spans="1:9" s="67" customFormat="1" ht="12.75">
      <c r="A11" s="29" t="s">
        <v>28</v>
      </c>
      <c r="B11" s="66"/>
      <c r="C11" s="66"/>
      <c r="D11" s="89">
        <v>278697</v>
      </c>
      <c r="E11" s="89">
        <v>37148</v>
      </c>
      <c r="F11" s="89">
        <v>16271</v>
      </c>
      <c r="G11" s="90">
        <v>503</v>
      </c>
      <c r="H11" s="87">
        <f>SUM(E11:G11)</f>
        <v>53922</v>
      </c>
      <c r="I11" s="88">
        <f>SUM(D11:G11)</f>
        <v>332619</v>
      </c>
    </row>
    <row r="12" spans="1:9" ht="12.75">
      <c r="A12" s="29" t="s">
        <v>65</v>
      </c>
      <c r="B12" s="2"/>
      <c r="C12" s="2"/>
      <c r="D12" s="139">
        <v>24755</v>
      </c>
      <c r="E12" s="139">
        <v>8696</v>
      </c>
      <c r="F12" s="139">
        <v>3036</v>
      </c>
      <c r="G12" s="139">
        <v>63</v>
      </c>
      <c r="H12" s="87">
        <f>SUM(E12:G12)</f>
        <v>11795</v>
      </c>
      <c r="I12" s="88">
        <f>SUM(D12:G12)</f>
        <v>36550</v>
      </c>
    </row>
    <row r="13" spans="1:12" ht="15.75">
      <c r="A13" s="29" t="s">
        <v>29</v>
      </c>
      <c r="B13" s="2"/>
      <c r="C13" s="2"/>
      <c r="D13" s="139">
        <v>104483</v>
      </c>
      <c r="E13" s="139">
        <v>11347</v>
      </c>
      <c r="F13" s="139">
        <v>10031</v>
      </c>
      <c r="G13" s="139">
        <v>480</v>
      </c>
      <c r="H13" s="87">
        <f>SUM(E13:G13)</f>
        <v>21858</v>
      </c>
      <c r="I13" s="88">
        <f>SUM(D13:G13)</f>
        <v>126341</v>
      </c>
      <c r="L13" s="146"/>
    </row>
    <row r="14" spans="1:9" ht="12.75">
      <c r="A14" s="29" t="s">
        <v>75</v>
      </c>
      <c r="B14" s="2"/>
      <c r="C14" s="3"/>
      <c r="D14" s="139">
        <v>4538</v>
      </c>
      <c r="E14" s="139">
        <v>146</v>
      </c>
      <c r="F14" s="139">
        <v>118</v>
      </c>
      <c r="G14" s="139">
        <v>1</v>
      </c>
      <c r="H14" s="87">
        <f>SUM(E14:G14)</f>
        <v>265</v>
      </c>
      <c r="I14" s="88">
        <f>SUM(D14:G14)</f>
        <v>4803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438028</v>
      </c>
      <c r="E15" s="140">
        <f t="shared" si="0"/>
        <v>65299</v>
      </c>
      <c r="F15" s="140">
        <f t="shared" si="0"/>
        <v>33175</v>
      </c>
      <c r="G15" s="140">
        <f t="shared" si="0"/>
        <v>1149</v>
      </c>
      <c r="H15" s="33">
        <f t="shared" si="0"/>
        <v>99623</v>
      </c>
      <c r="I15" s="34">
        <f t="shared" si="0"/>
        <v>537651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236036</v>
      </c>
      <c r="E20" s="87">
        <v>29669</v>
      </c>
      <c r="F20" s="87">
        <v>6384</v>
      </c>
      <c r="G20" s="87">
        <v>113</v>
      </c>
      <c r="H20" s="87">
        <f>SUM(E20:G20)</f>
        <v>36166</v>
      </c>
      <c r="I20" s="88">
        <f>SUM(D20:G20)</f>
        <v>272202</v>
      </c>
    </row>
    <row r="21" spans="1:9" s="67" customFormat="1" ht="12.75">
      <c r="A21" s="29" t="s">
        <v>31</v>
      </c>
      <c r="B21" s="66"/>
      <c r="C21" s="66"/>
      <c r="D21" s="89">
        <v>1164650</v>
      </c>
      <c r="E21" s="89">
        <v>104572</v>
      </c>
      <c r="F21" s="89">
        <v>25678</v>
      </c>
      <c r="G21" s="89">
        <v>521</v>
      </c>
      <c r="H21" s="87">
        <f>SUM(E21:G21)</f>
        <v>130771</v>
      </c>
      <c r="I21" s="88">
        <f>SUM(D21:G21)</f>
        <v>1295421</v>
      </c>
    </row>
    <row r="22" spans="1:9" ht="12.75">
      <c r="A22" s="29" t="s">
        <v>65</v>
      </c>
      <c r="B22" s="2"/>
      <c r="C22" s="2"/>
      <c r="D22" s="139">
        <v>178750</v>
      </c>
      <c r="E22" s="139">
        <v>26983</v>
      </c>
      <c r="F22" s="139">
        <v>5793</v>
      </c>
      <c r="G22" s="139">
        <v>65</v>
      </c>
      <c r="H22" s="87">
        <f>SUM(E22:G22)</f>
        <v>32841</v>
      </c>
      <c r="I22" s="88">
        <f>SUM(D22:G22)</f>
        <v>211591</v>
      </c>
    </row>
    <row r="23" spans="1:9" ht="12.75">
      <c r="A23" s="29" t="s">
        <v>29</v>
      </c>
      <c r="B23" s="2"/>
      <c r="C23" s="2"/>
      <c r="D23" s="139">
        <v>526860</v>
      </c>
      <c r="E23" s="139">
        <v>32171</v>
      </c>
      <c r="F23" s="139">
        <v>17750</v>
      </c>
      <c r="G23" s="139">
        <v>546</v>
      </c>
      <c r="H23" s="87">
        <f>SUM(E23:G23)</f>
        <v>50467</v>
      </c>
      <c r="I23" s="88">
        <f>SUM(D23:G23)</f>
        <v>577327</v>
      </c>
    </row>
    <row r="24" spans="1:9" ht="12.75">
      <c r="A24" s="29" t="s">
        <v>75</v>
      </c>
      <c r="B24" s="2"/>
      <c r="C24" s="3"/>
      <c r="D24" s="152">
        <v>149373</v>
      </c>
      <c r="E24" s="152">
        <v>7686</v>
      </c>
      <c r="F24" s="152">
        <v>7397</v>
      </c>
      <c r="G24" s="152">
        <v>133</v>
      </c>
      <c r="H24" s="87">
        <f>SUM(E24:G24)</f>
        <v>15216</v>
      </c>
      <c r="I24" s="88">
        <f>SUM(D24:G24)</f>
        <v>164589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2255669</v>
      </c>
      <c r="E25" s="33">
        <f t="shared" si="1"/>
        <v>201081</v>
      </c>
      <c r="F25" s="33">
        <f t="shared" si="1"/>
        <v>63002</v>
      </c>
      <c r="G25" s="33">
        <f t="shared" si="1"/>
        <v>1378</v>
      </c>
      <c r="H25" s="33">
        <f t="shared" si="1"/>
        <v>265461</v>
      </c>
      <c r="I25" s="34">
        <f t="shared" si="1"/>
        <v>2521130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0.10826738294158518</v>
      </c>
      <c r="E30" s="93">
        <f t="shared" si="2"/>
        <v>0.26836091543361756</v>
      </c>
      <c r="F30" s="93">
        <f t="shared" si="2"/>
        <v>0.5825501253132832</v>
      </c>
      <c r="G30" s="93">
        <f t="shared" si="2"/>
        <v>0.9026548672566371</v>
      </c>
      <c r="H30" s="93">
        <f>H10/H20</f>
        <v>0.3258032406127302</v>
      </c>
      <c r="I30" s="94">
        <f>I10/I20</f>
        <v>0.13717018978552692</v>
      </c>
    </row>
    <row r="31" spans="1:9" ht="12.75">
      <c r="A31" s="29" t="s">
        <v>31</v>
      </c>
      <c r="B31" s="2"/>
      <c r="C31" s="3"/>
      <c r="D31" s="93">
        <f t="shared" si="2"/>
        <v>0.23929678444167776</v>
      </c>
      <c r="E31" s="93">
        <f t="shared" si="2"/>
        <v>0.3552384959645029</v>
      </c>
      <c r="F31" s="93">
        <f t="shared" si="2"/>
        <v>0.633655269101955</v>
      </c>
      <c r="G31" s="93">
        <f t="shared" si="2"/>
        <v>0.9654510556621881</v>
      </c>
      <c r="H31" s="93">
        <f aca="true" t="shared" si="3" ref="D31:I34">H11/H21</f>
        <v>0.41233912717651466</v>
      </c>
      <c r="I31" s="94">
        <f t="shared" si="3"/>
        <v>0.256765175182431</v>
      </c>
    </row>
    <row r="32" spans="1:9" ht="12.75">
      <c r="A32" s="29" t="s">
        <v>65</v>
      </c>
      <c r="B32" s="2"/>
      <c r="C32" s="3"/>
      <c r="D32" s="93">
        <f>D12/D22</f>
        <v>0.1384895104895105</v>
      </c>
      <c r="E32" s="93">
        <f t="shared" si="3"/>
        <v>0.32227698921543196</v>
      </c>
      <c r="F32" s="93">
        <f t="shared" si="3"/>
        <v>0.5240807871569135</v>
      </c>
      <c r="G32" s="93">
        <f t="shared" si="3"/>
        <v>0.9692307692307692</v>
      </c>
      <c r="H32" s="93">
        <f t="shared" si="3"/>
        <v>0.35915471514265707</v>
      </c>
      <c r="I32" s="94">
        <f t="shared" si="3"/>
        <v>0.17273891611647</v>
      </c>
    </row>
    <row r="33" spans="1:9" ht="12.75">
      <c r="A33" s="29" t="s">
        <v>29</v>
      </c>
      <c r="B33" s="2"/>
      <c r="C33" s="3"/>
      <c r="D33" s="93">
        <f t="shared" si="3"/>
        <v>0.19831264472535398</v>
      </c>
      <c r="E33" s="93">
        <f t="shared" si="3"/>
        <v>0.35270896148705355</v>
      </c>
      <c r="F33" s="93">
        <f t="shared" si="3"/>
        <v>0.5651267605633803</v>
      </c>
      <c r="G33" s="93">
        <f t="shared" si="3"/>
        <v>0.8791208791208791</v>
      </c>
      <c r="H33" s="93">
        <f t="shared" si="3"/>
        <v>0.43311470862147544</v>
      </c>
      <c r="I33" s="94">
        <f t="shared" si="3"/>
        <v>0.21883785099259173</v>
      </c>
    </row>
    <row r="34" spans="1:9" ht="12.75">
      <c r="A34" s="29" t="s">
        <v>75</v>
      </c>
      <c r="B34" s="2"/>
      <c r="C34" s="3"/>
      <c r="D34" s="93">
        <f t="shared" si="3"/>
        <v>0.030380323083823716</v>
      </c>
      <c r="E34" s="93">
        <f t="shared" si="3"/>
        <v>0.018995576372625552</v>
      </c>
      <c r="F34" s="93">
        <f t="shared" si="3"/>
        <v>0.01595241314046235</v>
      </c>
      <c r="G34" s="93">
        <f t="shared" si="3"/>
        <v>0.007518796992481203</v>
      </c>
      <c r="H34" s="93">
        <f t="shared" si="3"/>
        <v>0.017415878023133543</v>
      </c>
      <c r="I34" s="94">
        <f t="shared" si="3"/>
        <v>0.029181780070357072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0.19418983902336734</v>
      </c>
      <c r="E35" s="63">
        <f t="shared" si="4"/>
        <v>0.32473978148109467</v>
      </c>
      <c r="F35" s="63">
        <f t="shared" si="4"/>
        <v>0.5265705850607917</v>
      </c>
      <c r="G35" s="63">
        <f t="shared" si="4"/>
        <v>0.8338171262699564</v>
      </c>
      <c r="H35" s="63">
        <f t="shared" si="4"/>
        <v>0.3752829982558643</v>
      </c>
      <c r="I35" s="64">
        <f t="shared" si="4"/>
        <v>0.21325794385850788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9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ht="12.75">
      <c r="A40" s="29" t="s">
        <v>13</v>
      </c>
      <c r="B40" s="6"/>
      <c r="C40" s="6"/>
      <c r="D40" s="87">
        <v>78.1</v>
      </c>
      <c r="E40" s="87">
        <v>21.5</v>
      </c>
      <c r="F40" s="87">
        <v>236</v>
      </c>
      <c r="G40" s="87">
        <v>207.4</v>
      </c>
      <c r="H40" s="87">
        <f>SUM(E40:G40)</f>
        <v>464.9</v>
      </c>
      <c r="I40" s="88">
        <f>SUM(D40:G40)</f>
        <v>543</v>
      </c>
    </row>
    <row r="41" spans="1:9" s="67" customFormat="1" ht="12.75">
      <c r="A41" s="37" t="s">
        <v>31</v>
      </c>
      <c r="B41" s="68"/>
      <c r="C41" s="68"/>
      <c r="D41" s="89">
        <v>843.46</v>
      </c>
      <c r="E41" s="89">
        <v>110.2</v>
      </c>
      <c r="F41" s="89">
        <v>1225.87</v>
      </c>
      <c r="G41" s="95">
        <v>1028.34</v>
      </c>
      <c r="H41" s="87">
        <f>SUM(E41:G41)</f>
        <v>2364.41</v>
      </c>
      <c r="I41" s="88">
        <f>SUM(D41:G41)</f>
        <v>3207.87</v>
      </c>
    </row>
    <row r="42" spans="1:9" ht="12.75">
      <c r="A42" s="37" t="s">
        <v>65</v>
      </c>
      <c r="B42" s="6"/>
      <c r="C42" s="6"/>
      <c r="D42" s="139">
        <v>79.6</v>
      </c>
      <c r="E42" s="139">
        <v>28.5</v>
      </c>
      <c r="F42" s="139">
        <v>148.5</v>
      </c>
      <c r="G42" s="139">
        <v>102.1</v>
      </c>
      <c r="H42" s="97">
        <f>SUM(E42:G42)</f>
        <v>279.1</v>
      </c>
      <c r="I42" s="88">
        <f>SUM(D42:G42)</f>
        <v>358.70000000000005</v>
      </c>
    </row>
    <row r="43" spans="1:9" ht="12.75">
      <c r="A43" s="37" t="s">
        <v>29</v>
      </c>
      <c r="B43" s="6"/>
      <c r="C43" s="6"/>
      <c r="D43" s="87">
        <v>320.9</v>
      </c>
      <c r="E43" s="87">
        <v>35.2</v>
      </c>
      <c r="F43" s="87">
        <v>630.5</v>
      </c>
      <c r="G43" s="87">
        <v>585.2</v>
      </c>
      <c r="H43" s="87">
        <f>SUM(E43:G43)</f>
        <v>1250.9</v>
      </c>
      <c r="I43" s="88">
        <f>SUM(D43:G43)</f>
        <v>1571.8</v>
      </c>
    </row>
    <row r="44" spans="1:9" ht="12.75">
      <c r="A44" s="29" t="s">
        <v>75</v>
      </c>
      <c r="B44" s="6"/>
      <c r="C44" s="7"/>
      <c r="D44" s="152">
        <v>16.3</v>
      </c>
      <c r="E44" s="152">
        <v>0.3</v>
      </c>
      <c r="F44" s="152">
        <v>1.8</v>
      </c>
      <c r="G44" s="152">
        <v>0.1</v>
      </c>
      <c r="H44" s="87">
        <f>SUM(E44:G44)</f>
        <v>2.2</v>
      </c>
      <c r="I44" s="88">
        <f>SUM(D44:G44)</f>
        <v>18.500000000000004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1338.36</v>
      </c>
      <c r="E45" s="33">
        <f t="shared" si="5"/>
        <v>195.7</v>
      </c>
      <c r="F45" s="33">
        <f t="shared" si="5"/>
        <v>2242.67</v>
      </c>
      <c r="G45" s="33">
        <f t="shared" si="5"/>
        <v>1923.1399999999999</v>
      </c>
      <c r="H45" s="33">
        <f t="shared" si="5"/>
        <v>4361.509999999999</v>
      </c>
      <c r="I45" s="34">
        <f t="shared" si="5"/>
        <v>5699.87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727.2</v>
      </c>
      <c r="E50" s="87">
        <v>68.3</v>
      </c>
      <c r="F50" s="87">
        <v>323.9</v>
      </c>
      <c r="G50" s="147">
        <v>219.3</v>
      </c>
      <c r="H50" s="87">
        <f>SUM(E50:G50)</f>
        <v>611.5</v>
      </c>
      <c r="I50" s="98">
        <f>SUM(D50:G50)</f>
        <v>1338.7</v>
      </c>
    </row>
    <row r="51" spans="1:9" s="67" customFormat="1" ht="12.75">
      <c r="A51" s="37" t="s">
        <v>31</v>
      </c>
      <c r="B51" s="68"/>
      <c r="C51" s="68"/>
      <c r="D51" s="89">
        <v>3384.7</v>
      </c>
      <c r="E51" s="89">
        <v>306.75</v>
      </c>
      <c r="F51" s="89">
        <v>1601.47</v>
      </c>
      <c r="G51" s="89">
        <v>1051.01</v>
      </c>
      <c r="H51" s="87">
        <f>SUM(E51:G51)</f>
        <v>2959.23</v>
      </c>
      <c r="I51" s="98">
        <f>SUM(D51:G51)</f>
        <v>6343.93</v>
      </c>
    </row>
    <row r="52" spans="1:9" ht="12.75">
      <c r="A52" s="37" t="s">
        <v>65</v>
      </c>
      <c r="B52" s="6"/>
      <c r="C52" s="6"/>
      <c r="D52" s="139">
        <v>510</v>
      </c>
      <c r="E52" s="139">
        <v>66.5</v>
      </c>
      <c r="F52" s="139">
        <v>205.6</v>
      </c>
      <c r="G52" s="139">
        <v>103.2</v>
      </c>
      <c r="H52" s="97">
        <f>SUM(E52:G52)</f>
        <v>375.3</v>
      </c>
      <c r="I52" s="98">
        <f>SUM(D52:G52)</f>
        <v>885.3000000000001</v>
      </c>
    </row>
    <row r="53" spans="1:9" ht="12.75">
      <c r="A53" s="37" t="s">
        <v>29</v>
      </c>
      <c r="B53" s="6"/>
      <c r="C53" s="6"/>
      <c r="D53" s="87">
        <v>1564.9</v>
      </c>
      <c r="E53" s="87">
        <v>79.7</v>
      </c>
      <c r="F53" s="87">
        <v>821.8</v>
      </c>
      <c r="G53" s="87">
        <v>616.8</v>
      </c>
      <c r="H53" s="87">
        <f>SUM(E53:G53)</f>
        <v>1518.3</v>
      </c>
      <c r="I53" s="98">
        <f>SUM(D53:G53)</f>
        <v>3083.2</v>
      </c>
    </row>
    <row r="54" spans="1:9" ht="12.75">
      <c r="A54" s="29" t="s">
        <v>75</v>
      </c>
      <c r="B54" s="6"/>
      <c r="C54" s="7"/>
      <c r="D54" s="152">
        <v>465.7</v>
      </c>
      <c r="E54" s="152">
        <v>22</v>
      </c>
      <c r="F54" s="152">
        <v>162.8</v>
      </c>
      <c r="G54" s="152">
        <v>39.2</v>
      </c>
      <c r="H54" s="87">
        <f>SUM(E54:G54)</f>
        <v>224</v>
      </c>
      <c r="I54" s="98">
        <f>SUM(D54:G54)</f>
        <v>689.7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6652.499999999999</v>
      </c>
      <c r="E55" s="33">
        <f t="shared" si="6"/>
        <v>543.25</v>
      </c>
      <c r="F55" s="33">
        <f t="shared" si="6"/>
        <v>3115.5699999999997</v>
      </c>
      <c r="G55" s="33">
        <f t="shared" si="6"/>
        <v>2029.51</v>
      </c>
      <c r="H55" s="33">
        <f t="shared" si="6"/>
        <v>5688.33</v>
      </c>
      <c r="I55" s="34">
        <f t="shared" si="6"/>
        <v>12340.830000000002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0.10739823982398239</v>
      </c>
      <c r="E60" s="93">
        <f>E40/E50</f>
        <v>0.314787701317716</v>
      </c>
      <c r="F60" s="93">
        <f>F40/F50</f>
        <v>0.7286199444272924</v>
      </c>
      <c r="G60" s="93">
        <f>G40/G50</f>
        <v>0.9457364341085271</v>
      </c>
      <c r="H60" s="93">
        <f>H40/H50</f>
        <v>0.760261651676206</v>
      </c>
      <c r="I60" s="94">
        <f>I40/I50</f>
        <v>0.40561739000522895</v>
      </c>
    </row>
    <row r="61" spans="1:9" ht="12.75">
      <c r="A61" s="37" t="s">
        <v>31</v>
      </c>
      <c r="B61" s="2"/>
      <c r="C61" s="3"/>
      <c r="D61" s="93">
        <f>D41/D51</f>
        <v>0.24919786096256688</v>
      </c>
      <c r="E61" s="93">
        <f>E41/E51</f>
        <v>0.35925020374898126</v>
      </c>
      <c r="F61" s="93">
        <f>F41/F51</f>
        <v>0.7654654785915439</v>
      </c>
      <c r="G61" s="93">
        <f>G41/G51</f>
        <v>0.9784302718337599</v>
      </c>
      <c r="H61" s="93">
        <f>H41/H51</f>
        <v>0.7989950088367581</v>
      </c>
      <c r="I61" s="94">
        <f aca="true" t="shared" si="7" ref="H61:I64">I41/I51</f>
        <v>0.5056597408861699</v>
      </c>
    </row>
    <row r="62" spans="1:9" ht="12.75">
      <c r="A62" s="37" t="s">
        <v>65</v>
      </c>
      <c r="B62" s="2"/>
      <c r="C62" s="3"/>
      <c r="D62" s="93">
        <f>D42/D52</f>
        <v>0.156078431372549</v>
      </c>
      <c r="E62" s="93">
        <f aca="true" t="shared" si="8" ref="D62:G64">E42/E52</f>
        <v>0.42857142857142855</v>
      </c>
      <c r="F62" s="93">
        <f t="shared" si="8"/>
        <v>0.7222762645914397</v>
      </c>
      <c r="G62" s="93">
        <f>G42/G52</f>
        <v>0.9893410852713177</v>
      </c>
      <c r="H62" s="93">
        <f>H42/H52</f>
        <v>0.7436717292832401</v>
      </c>
      <c r="I62" s="94">
        <f t="shared" si="7"/>
        <v>0.4051733875522422</v>
      </c>
    </row>
    <row r="63" spans="1:9" ht="12.75">
      <c r="A63" s="37" t="s">
        <v>29</v>
      </c>
      <c r="B63" s="2"/>
      <c r="C63" s="3"/>
      <c r="D63" s="93">
        <f t="shared" si="8"/>
        <v>0.205061026263659</v>
      </c>
      <c r="E63" s="93">
        <f t="shared" si="8"/>
        <v>0.44165621079046424</v>
      </c>
      <c r="F63" s="93">
        <f t="shared" si="8"/>
        <v>0.7672183012898516</v>
      </c>
      <c r="G63" s="93">
        <f t="shared" si="8"/>
        <v>0.948767833981842</v>
      </c>
      <c r="H63" s="93">
        <f t="shared" si="7"/>
        <v>0.8238819732595667</v>
      </c>
      <c r="I63" s="94">
        <f t="shared" si="7"/>
        <v>0.5097950181629476</v>
      </c>
    </row>
    <row r="64" spans="1:9" ht="12.75">
      <c r="A64" s="29" t="s">
        <v>75</v>
      </c>
      <c r="B64" s="2"/>
      <c r="C64" s="3"/>
      <c r="D64" s="93">
        <f t="shared" si="8"/>
        <v>0.03500107365256603</v>
      </c>
      <c r="E64" s="93">
        <f t="shared" si="8"/>
        <v>0.013636363636363636</v>
      </c>
      <c r="F64" s="93">
        <f t="shared" si="8"/>
        <v>0.011056511056511056</v>
      </c>
      <c r="G64" s="93">
        <f t="shared" si="8"/>
        <v>0.002551020408163265</v>
      </c>
      <c r="H64" s="93">
        <f t="shared" si="7"/>
        <v>0.009821428571428573</v>
      </c>
      <c r="I64" s="94">
        <f t="shared" si="7"/>
        <v>0.026823256488328263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0.2011815107102593</v>
      </c>
      <c r="E65" s="63">
        <f t="shared" si="9"/>
        <v>0.3602393005062126</v>
      </c>
      <c r="F65" s="63">
        <f t="shared" si="9"/>
        <v>0.7198265485930344</v>
      </c>
      <c r="G65" s="63">
        <f t="shared" si="9"/>
        <v>0.9475883341299131</v>
      </c>
      <c r="H65" s="63">
        <f t="shared" si="9"/>
        <v>0.7667470065906864</v>
      </c>
      <c r="I65" s="64">
        <f t="shared" si="9"/>
        <v>0.4618708790251546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35</v>
      </c>
      <c r="E70" s="100">
        <v>39</v>
      </c>
      <c r="F70" s="100">
        <v>34</v>
      </c>
      <c r="G70" s="100">
        <v>16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65</v>
      </c>
      <c r="E71" s="90">
        <v>71</v>
      </c>
      <c r="F71" s="90">
        <v>59</v>
      </c>
      <c r="G71" s="90">
        <v>18</v>
      </c>
      <c r="H71" s="101"/>
      <c r="I71" s="102"/>
    </row>
    <row r="72" spans="1:9" ht="12.75">
      <c r="A72" s="37" t="s">
        <v>65</v>
      </c>
      <c r="B72" s="2"/>
      <c r="C72" s="2"/>
      <c r="D72" s="103">
        <v>45</v>
      </c>
      <c r="E72" s="103">
        <v>52</v>
      </c>
      <c r="F72" s="103">
        <v>45</v>
      </c>
      <c r="G72" s="103">
        <v>18</v>
      </c>
      <c r="H72" s="101"/>
      <c r="I72" s="102"/>
    </row>
    <row r="73" spans="1:9" ht="12.75">
      <c r="A73" s="37" t="s">
        <v>29</v>
      </c>
      <c r="B73" s="2"/>
      <c r="C73" s="2"/>
      <c r="D73" s="103">
        <v>60</v>
      </c>
      <c r="E73" s="103">
        <v>53</v>
      </c>
      <c r="F73" s="103">
        <v>48</v>
      </c>
      <c r="G73" s="103">
        <v>27</v>
      </c>
      <c r="H73" s="101"/>
      <c r="I73" s="102"/>
    </row>
    <row r="74" spans="1:9" ht="12.75">
      <c r="A74" s="29" t="s">
        <v>75</v>
      </c>
      <c r="B74" s="2"/>
      <c r="C74" s="3"/>
      <c r="D74" s="153">
        <v>7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451</v>
      </c>
      <c r="E84" s="70">
        <v>60</v>
      </c>
      <c r="F84" s="70">
        <v>28</v>
      </c>
      <c r="G84" s="70">
        <v>3</v>
      </c>
      <c r="H84" s="69">
        <f aca="true" t="shared" si="10" ref="H84:H89">SUM(E84:G84)</f>
        <v>91</v>
      </c>
      <c r="I84" s="71">
        <f aca="true" t="shared" si="11" ref="I84:I91">SUM(D84:G84)</f>
        <v>542</v>
      </c>
    </row>
    <row r="85" spans="1:9" ht="12.75">
      <c r="A85" s="29" t="s">
        <v>15</v>
      </c>
      <c r="B85" s="2"/>
      <c r="C85" s="2"/>
      <c r="D85" s="69">
        <v>503</v>
      </c>
      <c r="E85" s="70">
        <v>79</v>
      </c>
      <c r="F85" s="70">
        <v>37</v>
      </c>
      <c r="G85" s="70">
        <v>4</v>
      </c>
      <c r="H85" s="69">
        <f t="shared" si="10"/>
        <v>120</v>
      </c>
      <c r="I85" s="71">
        <f t="shared" si="11"/>
        <v>623</v>
      </c>
    </row>
    <row r="86" spans="1:9" s="67" customFormat="1" ht="12.75">
      <c r="A86" s="29" t="s">
        <v>40</v>
      </c>
      <c r="B86" s="66"/>
      <c r="C86" s="66"/>
      <c r="D86" s="72">
        <v>13553</v>
      </c>
      <c r="E86" s="73">
        <v>507</v>
      </c>
      <c r="F86" s="72">
        <v>262</v>
      </c>
      <c r="G86" s="74">
        <v>3</v>
      </c>
      <c r="H86" s="69">
        <f>SUM(E86:G86)</f>
        <v>772</v>
      </c>
      <c r="I86" s="71">
        <f t="shared" si="11"/>
        <v>14325</v>
      </c>
    </row>
    <row r="87" spans="1:9" s="67" customFormat="1" ht="12.75">
      <c r="A87" s="29" t="s">
        <v>41</v>
      </c>
      <c r="B87" s="66"/>
      <c r="C87" s="66"/>
      <c r="D87" s="72">
        <v>12118</v>
      </c>
      <c r="E87" s="73">
        <v>444</v>
      </c>
      <c r="F87" s="72">
        <v>167</v>
      </c>
      <c r="G87" s="74">
        <v>2</v>
      </c>
      <c r="H87" s="69">
        <f t="shared" si="10"/>
        <v>613</v>
      </c>
      <c r="I87" s="71">
        <f t="shared" si="11"/>
        <v>12731</v>
      </c>
    </row>
    <row r="88" spans="1:9" ht="12.75">
      <c r="A88" s="29" t="s">
        <v>66</v>
      </c>
      <c r="B88" s="2"/>
      <c r="C88" s="2"/>
      <c r="D88" s="137">
        <v>591</v>
      </c>
      <c r="E88" s="138">
        <v>58</v>
      </c>
      <c r="F88" s="138">
        <v>33</v>
      </c>
      <c r="G88" s="138">
        <v>0</v>
      </c>
      <c r="H88" s="69">
        <f t="shared" si="10"/>
        <v>91</v>
      </c>
      <c r="I88" s="71">
        <f t="shared" si="11"/>
        <v>682</v>
      </c>
    </row>
    <row r="89" spans="1:9" ht="12.75">
      <c r="A89" s="29" t="s">
        <v>67</v>
      </c>
      <c r="B89" s="2"/>
      <c r="C89" s="2"/>
      <c r="D89" s="137">
        <v>1052</v>
      </c>
      <c r="E89" s="138">
        <v>164</v>
      </c>
      <c r="F89" s="138">
        <v>69</v>
      </c>
      <c r="G89" s="138">
        <v>0</v>
      </c>
      <c r="H89" s="69">
        <f t="shared" si="10"/>
        <v>233</v>
      </c>
      <c r="I89" s="71">
        <f t="shared" si="11"/>
        <v>1285</v>
      </c>
    </row>
    <row r="90" spans="1:9" ht="12.75">
      <c r="A90" s="29" t="s">
        <v>42</v>
      </c>
      <c r="B90" s="2"/>
      <c r="C90" s="2"/>
      <c r="D90" s="69">
        <v>2576</v>
      </c>
      <c r="E90" s="69">
        <v>44</v>
      </c>
      <c r="F90" s="69">
        <v>44</v>
      </c>
      <c r="G90" s="69">
        <v>2</v>
      </c>
      <c r="H90" s="69">
        <f>SUM(E90:G90)</f>
        <v>90</v>
      </c>
      <c r="I90" s="71">
        <f t="shared" si="11"/>
        <v>2666</v>
      </c>
    </row>
    <row r="91" spans="1:9" ht="12.75">
      <c r="A91" s="29" t="s">
        <v>43</v>
      </c>
      <c r="B91" s="2"/>
      <c r="C91" s="2"/>
      <c r="D91" s="69">
        <v>4927</v>
      </c>
      <c r="E91" s="69">
        <v>105</v>
      </c>
      <c r="F91" s="69">
        <v>128</v>
      </c>
      <c r="G91" s="69">
        <v>5</v>
      </c>
      <c r="H91" s="70">
        <f>SUM(E91:G91)</f>
        <v>238</v>
      </c>
      <c r="I91" s="71">
        <f t="shared" si="11"/>
        <v>5165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17171</v>
      </c>
      <c r="E94" s="21">
        <f t="shared" si="12"/>
        <v>669</v>
      </c>
      <c r="F94" s="21">
        <f t="shared" si="12"/>
        <v>367</v>
      </c>
      <c r="G94" s="61">
        <f t="shared" si="12"/>
        <v>8</v>
      </c>
      <c r="H94" s="21">
        <f>+SUM(E94:G94)</f>
        <v>1044</v>
      </c>
      <c r="I94" s="62">
        <f>+SUM(D94:G94)</f>
        <v>18215</v>
      </c>
    </row>
    <row r="95" spans="1:9" ht="13.5" thickBot="1">
      <c r="A95" s="30" t="s">
        <v>45</v>
      </c>
      <c r="B95" s="51"/>
      <c r="C95" s="52"/>
      <c r="D95" s="53">
        <f t="shared" si="12"/>
        <v>18600</v>
      </c>
      <c r="E95" s="53">
        <f t="shared" si="12"/>
        <v>792</v>
      </c>
      <c r="F95" s="53">
        <f t="shared" si="12"/>
        <v>401</v>
      </c>
      <c r="G95" s="59">
        <f t="shared" si="12"/>
        <v>11</v>
      </c>
      <c r="H95" s="53">
        <f>+SUM(E95:G95)</f>
        <v>1204</v>
      </c>
      <c r="I95" s="60">
        <f>+SUM(D95:G95)</f>
        <v>19804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5" t="s">
        <v>48</v>
      </c>
      <c r="B100" s="156"/>
      <c r="C100" s="156"/>
      <c r="D100" s="156"/>
      <c r="E100" s="156"/>
      <c r="F100" s="156"/>
      <c r="G100" s="156"/>
      <c r="H100" s="156"/>
      <c r="I100" s="157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16314</v>
      </c>
      <c r="H103" s="118">
        <v>11096</v>
      </c>
      <c r="I103" s="91">
        <f>SUM(G103:H103)</f>
        <v>27410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58090</v>
      </c>
      <c r="H104" s="118">
        <v>53425</v>
      </c>
      <c r="I104" s="91">
        <f>SUM(G104:H104)</f>
        <v>111515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0.28084007574453435</v>
      </c>
      <c r="H105" s="120">
        <f>H103/H104</f>
        <v>0.20769302760879738</v>
      </c>
      <c r="I105" s="121">
        <f>I103/I104</f>
        <v>0.24579652961485002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65.24</v>
      </c>
      <c r="H107" s="148">
        <v>51.5061</v>
      </c>
      <c r="I107" s="122">
        <f>SUM(G107:H107)</f>
        <v>116.7461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229.91</v>
      </c>
      <c r="H108" s="148">
        <v>249.993</v>
      </c>
      <c r="I108" s="122">
        <f>SUM(G108:H108)</f>
        <v>479.903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0.28376321169153146</v>
      </c>
      <c r="H109" s="126">
        <f>H107/H108</f>
        <v>0.20603016884472766</v>
      </c>
      <c r="I109" s="127">
        <f>I107/I108</f>
        <v>0.2432702025200926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58" t="s">
        <v>54</v>
      </c>
      <c r="B113" s="159"/>
      <c r="C113" s="159"/>
      <c r="D113" s="159"/>
      <c r="E113" s="159"/>
      <c r="F113" s="159"/>
      <c r="G113" s="159"/>
      <c r="H113" s="159"/>
      <c r="I113" s="160"/>
    </row>
    <row r="114" spans="1:9" ht="12.75">
      <c r="A114" s="158" t="s">
        <v>55</v>
      </c>
      <c r="B114" s="159"/>
      <c r="C114" s="159"/>
      <c r="D114" s="159"/>
      <c r="E114" s="159"/>
      <c r="F114" s="159"/>
      <c r="G114" s="159"/>
      <c r="H114" s="159"/>
      <c r="I114" s="160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11</v>
      </c>
      <c r="F119" s="132">
        <v>18</v>
      </c>
      <c r="G119" s="132">
        <v>2</v>
      </c>
      <c r="H119" s="132">
        <v>66</v>
      </c>
      <c r="I119" s="150">
        <v>133</v>
      </c>
      <c r="J119" s="130">
        <f>SUM(E119:I119)</f>
        <v>230</v>
      </c>
    </row>
    <row r="120" spans="1:10" ht="13.5" thickBot="1">
      <c r="A120" s="56" t="s">
        <v>59</v>
      </c>
      <c r="B120" s="54"/>
      <c r="C120" s="54"/>
      <c r="D120" s="133"/>
      <c r="E120" s="134">
        <v>12</v>
      </c>
      <c r="F120" s="134">
        <v>23</v>
      </c>
      <c r="G120" s="134">
        <v>1.1</v>
      </c>
      <c r="H120" s="135">
        <v>31.6</v>
      </c>
      <c r="I120" s="151">
        <v>38.9</v>
      </c>
      <c r="J120" s="136">
        <f>SUM(E120:I120)</f>
        <v>106.6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2018-09-24T18:09:39Z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