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10" yWindow="405" windowWidth="13215" windowHeight="126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<sst xmlns="http://schemas.openxmlformats.org/spreadsheetml/2006/main" count="178" uniqueCount="81">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</sst>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1" xfId="0" applyFont="1" applyBorder="1"/>
    <xf numFmtId="0" fontId="3" fillId="0" borderId="2" xfId="0" applyFont="1" applyBorder="1"/>
    <xf numFmtId="165" fontId="2" fillId="0" borderId="5" xfId="0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4" xfId="0" applyNumberFormat="1" applyFont="1" applyBorder="1"/>
    <xf numFmtId="165" fontId="2" fillId="2" borderId="4" xfId="0" applyNumberFormat="1" applyFont="1" applyFill="1" applyBorder="1"/>
    <xf numFmtId="3" fontId="3" fillId="0" borderId="4" xfId="0" applyNumberFormat="1" applyFont="1" applyBorder="1"/>
    <xf numFmtId="0" fontId="1" fillId="0" borderId="0" xfId="0" applyFont="1" applyFill="1" applyAlignment="1">
      <alignment horizontal="center"/>
    </xf>
    <xf numFmtId="0" fontId="0" fillId="0" borderId="1" xfId="0" applyFont="1" applyBorder="1"/>
    <xf numFmtId="0" fontId="0" fillId="0" borderId="6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165" fontId="1" fillId="0" borderId="7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2" borderId="8" xfId="0" applyNumberFormat="1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0" fontId="4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12" xfId="0" applyNumberFormat="1" applyFont="1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0" xfId="0" applyBorder="1" applyAlignment="1">
      <alignment/>
    </xf>
    <xf numFmtId="0" fontId="0" fillId="0" borderId="19" xfId="0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5" xfId="0" applyNumberFormat="1" applyFont="1" applyBorder="1"/>
    <xf numFmtId="3" fontId="3" fillId="0" borderId="22" xfId="0" applyNumberFormat="1" applyFont="1" applyBorder="1"/>
    <xf numFmtId="164" fontId="4" fillId="0" borderId="12" xfId="0" applyNumberFormat="1" applyFont="1" applyFill="1" applyBorder="1"/>
    <xf numFmtId="164" fontId="4" fillId="0" borderId="13" xfId="0" applyNumberFormat="1" applyFont="1" applyFill="1" applyBorder="1"/>
    <xf numFmtId="0" fontId="0" fillId="0" borderId="0" xfId="0" applyAlignment="1">
      <alignment/>
    </xf>
    <xf numFmtId="0" fontId="6" fillId="0" borderId="1" xfId="0" applyFont="1" applyBorder="1"/>
    <xf numFmtId="0" fontId="6" fillId="0" borderId="0" xfId="0" applyFont="1"/>
    <xf numFmtId="165" fontId="6" fillId="0" borderId="1" xfId="0" applyNumberFormat="1" applyFont="1" applyBorder="1"/>
    <xf numFmtId="3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 wrapText="1"/>
    </xf>
    <xf numFmtId="38" fontId="0" fillId="3" borderId="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/>
    <xf numFmtId="0" fontId="0" fillId="0" borderId="23" xfId="0" applyFont="1" applyBorder="1"/>
    <xf numFmtId="0" fontId="0" fillId="0" borderId="7" xfId="0" applyFont="1" applyBorder="1"/>
    <xf numFmtId="165" fontId="0" fillId="0" borderId="0" xfId="0" applyNumberFormat="1" applyFont="1" applyBorder="1"/>
    <xf numFmtId="165" fontId="0" fillId="0" borderId="3" xfId="0" applyNumberFormat="1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9" xfId="0" applyFont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26" xfId="0" applyFont="1" applyBorder="1"/>
    <xf numFmtId="3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right" vertical="top" wrapText="1"/>
    </xf>
    <xf numFmtId="3" fontId="0" fillId="0" borderId="8" xfId="0" applyNumberFormat="1" applyFont="1" applyBorder="1"/>
    <xf numFmtId="0" fontId="0" fillId="0" borderId="6" xfId="0" applyFont="1" applyBorder="1"/>
    <xf numFmtId="164" fontId="0" fillId="3" borderId="4" xfId="0" applyNumberFormat="1" applyFont="1" applyFill="1" applyBorder="1"/>
    <xf numFmtId="164" fontId="0" fillId="3" borderId="8" xfId="0" applyNumberFormat="1" applyFont="1" applyFill="1" applyBorder="1"/>
    <xf numFmtId="167" fontId="0" fillId="3" borderId="4" xfId="18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/>
    <xf numFmtId="164" fontId="0" fillId="0" borderId="0" xfId="0" applyNumberFormat="1" applyFont="1" applyBorder="1"/>
    <xf numFmtId="0" fontId="0" fillId="3" borderId="4" xfId="0" applyFont="1" applyFill="1" applyBorder="1" applyAlignment="1">
      <alignment horizontal="right"/>
    </xf>
    <xf numFmtId="0" fontId="0" fillId="2" borderId="2" xfId="0" applyFont="1" applyFill="1" applyBorder="1"/>
    <xf numFmtId="0" fontId="0" fillId="2" borderId="8" xfId="0" applyFont="1" applyFill="1" applyBorder="1"/>
    <xf numFmtId="0" fontId="0" fillId="4" borderId="4" xfId="0" applyFont="1" applyFill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2" borderId="4" xfId="0" applyFont="1" applyFill="1" applyBorder="1"/>
    <xf numFmtId="0" fontId="0" fillId="0" borderId="0" xfId="0" applyFont="1" applyBorder="1"/>
    <xf numFmtId="0" fontId="0" fillId="0" borderId="27" xfId="0" applyFont="1" applyBorder="1"/>
    <xf numFmtId="0" fontId="0" fillId="0" borderId="19" xfId="0" applyFont="1" applyBorder="1"/>
    <xf numFmtId="0" fontId="0" fillId="0" borderId="28" xfId="0" applyFont="1" applyBorder="1"/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4" xfId="0" applyFont="1" applyBorder="1" applyAlignment="1">
      <alignment horizontal="right"/>
    </xf>
    <xf numFmtId="3" fontId="0" fillId="3" borderId="2" xfId="0" applyNumberFormat="1" applyFont="1" applyFill="1" applyBorder="1"/>
    <xf numFmtId="10" fontId="0" fillId="0" borderId="4" xfId="0" applyNumberFormat="1" applyFont="1" applyBorder="1" applyAlignment="1">
      <alignment horizontal="right"/>
    </xf>
    <xf numFmtId="10" fontId="0" fillId="0" borderId="2" xfId="0" applyNumberFormat="1" applyFont="1" applyBorder="1"/>
    <xf numFmtId="10" fontId="0" fillId="0" borderId="8" xfId="0" applyNumberFormat="1" applyFont="1" applyBorder="1"/>
    <xf numFmtId="167" fontId="0" fillId="3" borderId="2" xfId="18" applyNumberFormat="1" applyFont="1" applyFill="1" applyBorder="1"/>
    <xf numFmtId="166" fontId="0" fillId="0" borderId="8" xfId="0" applyNumberFormat="1" applyFont="1" applyBorder="1"/>
    <xf numFmtId="0" fontId="0" fillId="0" borderId="10" xfId="0" applyFont="1" applyBorder="1"/>
    <xf numFmtId="0" fontId="0" fillId="0" borderId="30" xfId="0" applyFont="1" applyBorder="1"/>
    <xf numFmtId="10" fontId="0" fillId="0" borderId="31" xfId="0" applyNumberFormat="1" applyFont="1" applyBorder="1"/>
    <xf numFmtId="10" fontId="0" fillId="0" borderId="12" xfId="0" applyNumberFormat="1" applyFont="1" applyBorder="1"/>
    <xf numFmtId="10" fontId="0" fillId="0" borderId="13" xfId="0" applyNumberFormat="1" applyFont="1" applyBorder="1"/>
    <xf numFmtId="0" fontId="0" fillId="0" borderId="2" xfId="0" applyFont="1" applyBorder="1"/>
    <xf numFmtId="1" fontId="0" fillId="0" borderId="4" xfId="0" applyNumberFormat="1" applyFont="1" applyBorder="1"/>
    <xf numFmtId="1" fontId="0" fillId="0" borderId="8" xfId="0" applyNumberFormat="1" applyFont="1" applyBorder="1"/>
    <xf numFmtId="4" fontId="0" fillId="0" borderId="0" xfId="0" applyNumberFormat="1" applyFont="1"/>
    <xf numFmtId="1" fontId="0" fillId="3" borderId="4" xfId="0" applyNumberFormat="1" applyFont="1" applyFill="1" applyBorder="1"/>
    <xf numFmtId="0" fontId="0" fillId="0" borderId="11" xfId="0" applyFont="1" applyBorder="1"/>
    <xf numFmtId="1" fontId="0" fillId="3" borderId="12" xfId="0" applyNumberFormat="1" applyFont="1" applyFill="1" applyBorder="1"/>
    <xf numFmtId="3" fontId="0" fillId="3" borderId="12" xfId="0" applyNumberFormat="1" applyFont="1" applyFill="1" applyBorder="1"/>
    <xf numFmtId="1" fontId="0" fillId="0" borderId="13" xfId="0" applyNumberFormat="1" applyFont="1" applyBorder="1"/>
    <xf numFmtId="3" fontId="0" fillId="4" borderId="4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/>
    <xf numFmtId="3" fontId="0" fillId="3" borderId="4" xfId="0" applyNumberFormat="1" applyFont="1" applyFill="1" applyBorder="1" applyAlignment="1">
      <alignment horizontal="right"/>
    </xf>
    <xf numFmtId="167" fontId="0" fillId="3" borderId="2" xfId="18" applyNumberFormat="1" applyFont="1" applyFill="1" applyBorder="1"/>
    <xf numFmtId="0" fontId="1" fillId="0" borderId="5" xfId="0" applyFont="1" applyBorder="1" applyAlignment="1">
      <alignment horizontal="center"/>
    </xf>
    <xf numFmtId="1" fontId="0" fillId="3" borderId="5" xfId="0" applyNumberFormat="1" applyFont="1" applyFill="1" applyBorder="1"/>
    <xf numFmtId="3" fontId="0" fillId="3" borderId="20" xfId="0" applyNumberFormat="1" applyFont="1" applyFill="1" applyBorder="1"/>
    <xf numFmtId="3" fontId="0" fillId="4" borderId="4" xfId="0" applyNumberFormat="1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49" fontId="0" fillId="0" borderId="24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tabSelected="1" zoomScale="118" zoomScaleNormal="118" zoomScalePageLayoutView="118" workbookViewId="0" topLeftCell="A1">
      <selection activeCell="I119" sqref="I119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24981</v>
      </c>
      <c r="E10" s="87">
        <v>7739</v>
      </c>
      <c r="F10" s="87">
        <v>3728</v>
      </c>
      <c r="G10" s="87">
        <v>90</v>
      </c>
      <c r="H10" s="87">
        <f>SUM(E10:G10)</f>
        <v>11557</v>
      </c>
      <c r="I10" s="88">
        <f>SUM(D10:G10)</f>
        <v>36538</v>
      </c>
    </row>
    <row r="11" spans="1:9" s="67" customFormat="1" ht="12.75">
      <c r="A11" s="29" t="s">
        <v>28</v>
      </c>
      <c r="B11" s="66"/>
      <c r="C11" s="66"/>
      <c r="D11" s="89">
        <v>282112</v>
      </c>
      <c r="E11" s="89">
        <v>37289</v>
      </c>
      <c r="F11" s="89">
        <v>17058</v>
      </c>
      <c r="G11" s="90">
        <v>544</v>
      </c>
      <c r="H11" s="87">
        <f>SUM(E11:G11)</f>
        <v>54891</v>
      </c>
      <c r="I11" s="88">
        <f>SUM(D11:G11)</f>
        <v>337003</v>
      </c>
    </row>
    <row r="12" spans="1:9" ht="12.75">
      <c r="A12" s="29" t="s">
        <v>65</v>
      </c>
      <c r="B12" s="2"/>
      <c r="C12" s="2"/>
      <c r="D12" s="140">
        <v>26209</v>
      </c>
      <c r="E12" s="140">
        <v>8734</v>
      </c>
      <c r="F12" s="140">
        <v>3012</v>
      </c>
      <c r="G12" s="140">
        <v>71</v>
      </c>
      <c r="H12" s="87">
        <f>SUM(E12:G12)</f>
        <v>11817</v>
      </c>
      <c r="I12" s="88">
        <f>SUM(D12:G12)</f>
        <v>38026</v>
      </c>
    </row>
    <row r="13" spans="1:12" ht="15.75">
      <c r="A13" s="29" t="s">
        <v>29</v>
      </c>
      <c r="B13" s="2"/>
      <c r="C13" s="2"/>
      <c r="D13" s="140">
        <v>108581</v>
      </c>
      <c r="E13" s="140">
        <v>11738</v>
      </c>
      <c r="F13" s="140">
        <v>10140</v>
      </c>
      <c r="G13" s="140">
        <v>439</v>
      </c>
      <c r="H13" s="87">
        <f>SUM(E13:G13)</f>
        <v>22317</v>
      </c>
      <c r="I13" s="88">
        <f>SUM(D13:G13)</f>
        <v>130898</v>
      </c>
      <c r="L13" s="147"/>
    </row>
    <row r="14" spans="1:9" ht="12.75">
      <c r="A14" s="29" t="s">
        <v>75</v>
      </c>
      <c r="B14" s="2"/>
      <c r="C14" s="3"/>
      <c r="D14" s="140">
        <v>5621</v>
      </c>
      <c r="E14" s="140">
        <v>97</v>
      </c>
      <c r="F14" s="140">
        <v>72</v>
      </c>
      <c r="G14" s="140">
        <v>0</v>
      </c>
      <c r="H14" s="87">
        <f>SUM(E14:G14)</f>
        <v>169</v>
      </c>
      <c r="I14" s="88">
        <f>SUM(D14:G14)</f>
        <v>5790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447504</v>
      </c>
      <c r="E15" s="141">
        <f t="shared" si="0"/>
        <v>65597</v>
      </c>
      <c r="F15" s="141">
        <f t="shared" si="0"/>
        <v>34010</v>
      </c>
      <c r="G15" s="141">
        <f t="shared" si="0"/>
        <v>1144</v>
      </c>
      <c r="H15" s="33">
        <f t="shared" si="0"/>
        <v>100751</v>
      </c>
      <c r="I15" s="34">
        <f t="shared" si="0"/>
        <v>548255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233640</v>
      </c>
      <c r="E20" s="87">
        <v>29195</v>
      </c>
      <c r="F20" s="87">
        <v>6520</v>
      </c>
      <c r="G20" s="87">
        <v>99</v>
      </c>
      <c r="H20" s="87">
        <f>SUM(E20:G20)</f>
        <v>35814</v>
      </c>
      <c r="I20" s="88">
        <f>SUM(D20:G20)</f>
        <v>269454</v>
      </c>
    </row>
    <row r="21" spans="1:9" s="67" customFormat="1" ht="12.75">
      <c r="A21" s="29" t="s">
        <v>31</v>
      </c>
      <c r="B21" s="66"/>
      <c r="C21" s="66"/>
      <c r="D21" s="89">
        <v>1155419</v>
      </c>
      <c r="E21" s="89">
        <v>102810</v>
      </c>
      <c r="F21" s="89">
        <v>26730</v>
      </c>
      <c r="G21" s="89">
        <v>561</v>
      </c>
      <c r="H21" s="87">
        <f>SUM(E21:G21)</f>
        <v>130101</v>
      </c>
      <c r="I21" s="88">
        <f>SUM(D21:G21)</f>
        <v>1285520</v>
      </c>
    </row>
    <row r="22" spans="1:9" ht="12.75">
      <c r="A22" s="29" t="s">
        <v>65</v>
      </c>
      <c r="B22" s="2"/>
      <c r="C22" s="2"/>
      <c r="D22" s="140">
        <v>177907</v>
      </c>
      <c r="E22" s="140">
        <v>26983</v>
      </c>
      <c r="F22" s="140">
        <v>5626</v>
      </c>
      <c r="G22" s="140">
        <v>76</v>
      </c>
      <c r="H22" s="87">
        <f>SUM(E22:G22)</f>
        <v>32685</v>
      </c>
      <c r="I22" s="88">
        <f>SUM(D22:G22)</f>
        <v>210592</v>
      </c>
    </row>
    <row r="23" spans="1:9" ht="12.75">
      <c r="A23" s="29" t="s">
        <v>29</v>
      </c>
      <c r="B23" s="2"/>
      <c r="C23" s="2"/>
      <c r="D23" s="140">
        <v>521348</v>
      </c>
      <c r="E23" s="140">
        <v>32239</v>
      </c>
      <c r="F23" s="140">
        <v>17629</v>
      </c>
      <c r="G23" s="140">
        <v>526</v>
      </c>
      <c r="H23" s="87">
        <f>SUM(E23:G23)</f>
        <v>50394</v>
      </c>
      <c r="I23" s="88">
        <f>SUM(D23:G23)</f>
        <v>571742</v>
      </c>
    </row>
    <row r="24" spans="1:9" ht="12.75">
      <c r="A24" s="29" t="s">
        <v>75</v>
      </c>
      <c r="B24" s="2"/>
      <c r="C24" s="3"/>
      <c r="D24" s="153">
        <v>147533</v>
      </c>
      <c r="E24" s="153">
        <v>7805</v>
      </c>
      <c r="F24" s="153">
        <v>7215</v>
      </c>
      <c r="G24" s="153">
        <v>135</v>
      </c>
      <c r="H24" s="87">
        <f>SUM(E24:G24)</f>
        <v>15155</v>
      </c>
      <c r="I24" s="88">
        <f>SUM(D24:G24)</f>
        <v>162688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2235847</v>
      </c>
      <c r="E25" s="33">
        <f t="shared" si="1"/>
        <v>199032</v>
      </c>
      <c r="F25" s="33">
        <f t="shared" si="1"/>
        <v>63720</v>
      </c>
      <c r="G25" s="33">
        <f t="shared" si="1"/>
        <v>1397</v>
      </c>
      <c r="H25" s="33">
        <f t="shared" si="1"/>
        <v>264149</v>
      </c>
      <c r="I25" s="34">
        <f t="shared" si="1"/>
        <v>2499996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0.10692090395480226</v>
      </c>
      <c r="E30" s="93">
        <f t="shared" si="2"/>
        <v>0.26507963692413083</v>
      </c>
      <c r="F30" s="93">
        <f t="shared" si="2"/>
        <v>0.5717791411042945</v>
      </c>
      <c r="G30" s="93">
        <f t="shared" si="2"/>
        <v>0.9090909090909091</v>
      </c>
      <c r="H30" s="93">
        <f aca="true" t="shared" si="3" ref="H30">H10/H20</f>
        <v>0.32269503546099293</v>
      </c>
      <c r="I30" s="94">
        <f>I10/I20</f>
        <v>0.13560013954144307</v>
      </c>
    </row>
    <row r="31" spans="1:9" ht="12.75">
      <c r="A31" s="29" t="s">
        <v>31</v>
      </c>
      <c r="B31" s="2"/>
      <c r="C31" s="3"/>
      <c r="D31" s="93">
        <f t="shared" si="2"/>
        <v>0.24416423825469374</v>
      </c>
      <c r="E31" s="93">
        <f t="shared" si="2"/>
        <v>0.3626981811107869</v>
      </c>
      <c r="F31" s="93">
        <f t="shared" si="2"/>
        <v>0.6381593714927049</v>
      </c>
      <c r="G31" s="93">
        <f t="shared" si="2"/>
        <v>0.9696969696969697</v>
      </c>
      <c r="H31" s="93">
        <f aca="true" t="shared" si="4" ref="D31:I34">H11/H21</f>
        <v>0.42191066940300226</v>
      </c>
      <c r="I31" s="94">
        <f t="shared" si="4"/>
        <v>0.2621530586844234</v>
      </c>
    </row>
    <row r="32" spans="1:9" ht="12.75">
      <c r="A32" s="29" t="s">
        <v>65</v>
      </c>
      <c r="B32" s="2"/>
      <c r="C32" s="3"/>
      <c r="D32" s="93">
        <f>D12/D22</f>
        <v>0.14731854283417742</v>
      </c>
      <c r="E32" s="93">
        <f t="shared" si="4"/>
        <v>0.32368528332653895</v>
      </c>
      <c r="F32" s="93">
        <f t="shared" si="4"/>
        <v>0.5353714895129754</v>
      </c>
      <c r="G32" s="93">
        <f t="shared" si="4"/>
        <v>0.9342105263157895</v>
      </c>
      <c r="H32" s="93">
        <f t="shared" si="4"/>
        <v>0.36154199173933</v>
      </c>
      <c r="I32" s="94">
        <f t="shared" si="4"/>
        <v>0.18056716304512993</v>
      </c>
    </row>
    <row r="33" spans="1:9" ht="12.75">
      <c r="A33" s="29" t="s">
        <v>29</v>
      </c>
      <c r="B33" s="2"/>
      <c r="C33" s="3"/>
      <c r="D33" s="93">
        <f t="shared" si="4"/>
        <v>0.20826971619724252</v>
      </c>
      <c r="E33" s="93">
        <f t="shared" si="4"/>
        <v>0.36409317906882965</v>
      </c>
      <c r="F33" s="93">
        <f t="shared" si="4"/>
        <v>0.5751886096772364</v>
      </c>
      <c r="G33" s="93">
        <f t="shared" si="4"/>
        <v>0.8346007604562737</v>
      </c>
      <c r="H33" s="93">
        <f t="shared" si="4"/>
        <v>0.44285033932611023</v>
      </c>
      <c r="I33" s="94">
        <f t="shared" si="4"/>
        <v>0.22894592316114612</v>
      </c>
    </row>
    <row r="34" spans="1:9" ht="12.75">
      <c r="A34" s="29" t="s">
        <v>75</v>
      </c>
      <c r="B34" s="2"/>
      <c r="C34" s="3"/>
      <c r="D34" s="93">
        <f t="shared" si="4"/>
        <v>0.03809995051954478</v>
      </c>
      <c r="E34" s="93">
        <f t="shared" si="4"/>
        <v>0.012427930813581038</v>
      </c>
      <c r="F34" s="93">
        <f t="shared" si="4"/>
        <v>0.00997920997920998</v>
      </c>
      <c r="G34" s="93">
        <f t="shared" si="4"/>
        <v>0</v>
      </c>
      <c r="H34" s="93">
        <f t="shared" si="4"/>
        <v>0.01115143516991092</v>
      </c>
      <c r="I34" s="94">
        <f t="shared" si="4"/>
        <v>0.035589594807238396</v>
      </c>
    </row>
    <row r="35" spans="1:9" ht="13.5" thickBot="1">
      <c r="A35" s="30" t="s">
        <v>27</v>
      </c>
      <c r="B35" s="31"/>
      <c r="C35" s="32"/>
      <c r="D35" s="63">
        <f aca="true" t="shared" si="5" ref="D35:I35">D15/D25</f>
        <v>0.2001496524583301</v>
      </c>
      <c r="E35" s="63">
        <f t="shared" si="5"/>
        <v>0.3295801680131838</v>
      </c>
      <c r="F35" s="63">
        <f t="shared" si="5"/>
        <v>0.5337413684871312</v>
      </c>
      <c r="G35" s="63">
        <f t="shared" si="5"/>
        <v>0.8188976377952756</v>
      </c>
      <c r="H35" s="63">
        <f t="shared" si="5"/>
        <v>0.38141730614160946</v>
      </c>
      <c r="I35" s="64">
        <f t="shared" si="5"/>
        <v>0.2193023508837614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79.6</v>
      </c>
      <c r="E40" s="87">
        <v>28.4</v>
      </c>
      <c r="F40" s="87">
        <v>252.9</v>
      </c>
      <c r="G40" s="87">
        <v>182.9</v>
      </c>
      <c r="H40" s="87">
        <f>SUM(E40:G40)</f>
        <v>464.20000000000005</v>
      </c>
      <c r="I40" s="88">
        <f>SUM(D40:G40)</f>
        <v>543.8</v>
      </c>
    </row>
    <row r="41" spans="1:9" s="67" customFormat="1" ht="12.75">
      <c r="A41" s="37" t="s">
        <v>31</v>
      </c>
      <c r="B41" s="68"/>
      <c r="C41" s="68"/>
      <c r="D41" s="89">
        <v>887.85</v>
      </c>
      <c r="E41" s="89">
        <v>116.09</v>
      </c>
      <c r="F41" s="89">
        <v>1265.01</v>
      </c>
      <c r="G41" s="95">
        <v>1153.52</v>
      </c>
      <c r="H41" s="87">
        <f>SUM(E41:G41)</f>
        <v>2534.62</v>
      </c>
      <c r="I41" s="88">
        <f>SUM(D41:G41)</f>
        <v>3422.47</v>
      </c>
    </row>
    <row r="42" spans="1:9" ht="12.75">
      <c r="A42" s="37" t="s">
        <v>65</v>
      </c>
      <c r="B42" s="6"/>
      <c r="C42" s="6"/>
      <c r="D42" s="140">
        <v>84.3</v>
      </c>
      <c r="E42" s="140">
        <v>31.6</v>
      </c>
      <c r="F42" s="140">
        <v>154.7</v>
      </c>
      <c r="G42" s="140">
        <v>115.2</v>
      </c>
      <c r="H42" s="97">
        <f>SUM(E42:G42)</f>
        <v>301.5</v>
      </c>
      <c r="I42" s="88">
        <f>SUM(D42:G42)</f>
        <v>385.8</v>
      </c>
    </row>
    <row r="43" spans="1:9" ht="12.75">
      <c r="A43" s="37" t="s">
        <v>29</v>
      </c>
      <c r="B43" s="6"/>
      <c r="C43" s="6"/>
      <c r="D43" s="87">
        <v>332.2</v>
      </c>
      <c r="E43" s="87">
        <v>40.3</v>
      </c>
      <c r="F43" s="87">
        <v>661.9</v>
      </c>
      <c r="G43" s="87">
        <v>596.4</v>
      </c>
      <c r="H43" s="87">
        <f>SUM(E43:G43)</f>
        <v>1298.6</v>
      </c>
      <c r="I43" s="88">
        <f>SUM(D43:G43)</f>
        <v>1630.8000000000002</v>
      </c>
    </row>
    <row r="44" spans="1:9" ht="12.75">
      <c r="A44" s="29" t="s">
        <v>75</v>
      </c>
      <c r="B44" s="6"/>
      <c r="C44" s="7"/>
      <c r="D44" s="153">
        <v>14.5</v>
      </c>
      <c r="E44" s="153">
        <v>0.3</v>
      </c>
      <c r="F44" s="153">
        <v>1.7</v>
      </c>
      <c r="G44" s="153">
        <v>0</v>
      </c>
      <c r="H44" s="87">
        <f>SUM(E44:G44)</f>
        <v>2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6" ref="D45:I45">SUM(D40:D44)</f>
        <v>1398.45</v>
      </c>
      <c r="E45" s="33">
        <f t="shared" si="6"/>
        <v>216.69</v>
      </c>
      <c r="F45" s="33">
        <f t="shared" si="6"/>
        <v>2336.21</v>
      </c>
      <c r="G45" s="33">
        <f t="shared" si="6"/>
        <v>2048.02</v>
      </c>
      <c r="H45" s="33">
        <f t="shared" si="6"/>
        <v>4600.92</v>
      </c>
      <c r="I45" s="34">
        <f t="shared" si="6"/>
        <v>5999.37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748.7</v>
      </c>
      <c r="E50" s="87">
        <v>79.1</v>
      </c>
      <c r="F50" s="87">
        <v>348.1</v>
      </c>
      <c r="G50" s="148">
        <v>192.7</v>
      </c>
      <c r="H50" s="87">
        <f>SUM(E50:G50)</f>
        <v>619.9000000000001</v>
      </c>
      <c r="I50" s="98">
        <f>SUM(D50:G50)</f>
        <v>1368.6000000000001</v>
      </c>
    </row>
    <row r="51" spans="1:9" s="67" customFormat="1" ht="12.75">
      <c r="A51" s="37" t="s">
        <v>31</v>
      </c>
      <c r="B51" s="68"/>
      <c r="C51" s="68"/>
      <c r="D51" s="89">
        <v>3471.89</v>
      </c>
      <c r="E51" s="89">
        <v>310.57</v>
      </c>
      <c r="F51" s="89">
        <v>1661.18</v>
      </c>
      <c r="G51" s="89">
        <v>1179.39</v>
      </c>
      <c r="H51" s="87">
        <f>SUM(E51:G51)</f>
        <v>3151.1400000000003</v>
      </c>
      <c r="I51" s="98">
        <f>SUM(D51:G51)</f>
        <v>6623.030000000001</v>
      </c>
    </row>
    <row r="52" spans="1:9" ht="12.75">
      <c r="A52" s="37" t="s">
        <v>65</v>
      </c>
      <c r="B52" s="6"/>
      <c r="C52" s="6"/>
      <c r="D52" s="140">
        <v>503</v>
      </c>
      <c r="E52" s="140">
        <v>73</v>
      </c>
      <c r="F52" s="140">
        <v>213.9</v>
      </c>
      <c r="G52" s="140">
        <v>119.2</v>
      </c>
      <c r="H52" s="97">
        <f>SUM(E52:G52)</f>
        <v>406.09999999999997</v>
      </c>
      <c r="I52" s="98">
        <f>SUM(D52:G52)</f>
        <v>909.1</v>
      </c>
    </row>
    <row r="53" spans="1:9" ht="12.75">
      <c r="A53" s="37" t="s">
        <v>29</v>
      </c>
      <c r="B53" s="6"/>
      <c r="C53" s="6"/>
      <c r="D53" s="87">
        <v>1525.6</v>
      </c>
      <c r="E53" s="87">
        <v>89.5</v>
      </c>
      <c r="F53" s="87">
        <v>861.8</v>
      </c>
      <c r="G53" s="87">
        <v>637.1</v>
      </c>
      <c r="H53" s="87">
        <f>SUM(E53:G53)</f>
        <v>1588.4</v>
      </c>
      <c r="I53" s="98">
        <f>SUM(D53:G53)</f>
        <v>3113.9999999999995</v>
      </c>
    </row>
    <row r="54" spans="1:9" ht="12.75">
      <c r="A54" s="29" t="s">
        <v>75</v>
      </c>
      <c r="B54" s="6"/>
      <c r="C54" s="7"/>
      <c r="D54" s="153">
        <v>421.6</v>
      </c>
      <c r="E54" s="153">
        <v>22.2</v>
      </c>
      <c r="F54" s="153">
        <v>187.6</v>
      </c>
      <c r="G54" s="153">
        <v>58.3</v>
      </c>
      <c r="H54" s="87">
        <f>SUM(E54:G54)</f>
        <v>268.09999999999997</v>
      </c>
      <c r="I54" s="98">
        <f>SUM(D54:G54)</f>
        <v>689.6999999999999</v>
      </c>
    </row>
    <row r="55" spans="1:9" ht="13.5" thickBot="1">
      <c r="A55" s="38" t="s">
        <v>27</v>
      </c>
      <c r="B55" s="39"/>
      <c r="C55" s="40"/>
      <c r="D55" s="33">
        <f aca="true" t="shared" si="7" ref="D55:I55">SUM(D50:D54)</f>
        <v>6670.790000000001</v>
      </c>
      <c r="E55" s="33">
        <f t="shared" si="7"/>
        <v>574.37</v>
      </c>
      <c r="F55" s="33">
        <f t="shared" si="7"/>
        <v>3272.5800000000004</v>
      </c>
      <c r="G55" s="33">
        <f t="shared" si="7"/>
        <v>2186.6900000000005</v>
      </c>
      <c r="H55" s="33">
        <f t="shared" si="7"/>
        <v>6033.640000000001</v>
      </c>
      <c r="I55" s="34">
        <f t="shared" si="7"/>
        <v>12704.430000000002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0.10631761720315211</v>
      </c>
      <c r="E60" s="93">
        <f aca="true" t="shared" si="8" ref="E60:I60">E40/E50</f>
        <v>0.359039190897598</v>
      </c>
      <c r="F60" s="93">
        <f t="shared" si="8"/>
        <v>0.7265153691467968</v>
      </c>
      <c r="G60" s="93">
        <f t="shared" si="8"/>
        <v>0.9491437467566166</v>
      </c>
      <c r="H60" s="93">
        <f t="shared" si="8"/>
        <v>0.7488304565252459</v>
      </c>
      <c r="I60" s="94">
        <f t="shared" si="8"/>
        <v>0.3973403478006721</v>
      </c>
    </row>
    <row r="61" spans="1:9" ht="12.75">
      <c r="A61" s="37" t="s">
        <v>31</v>
      </c>
      <c r="B61" s="2"/>
      <c r="C61" s="3"/>
      <c r="D61" s="93">
        <f>D41/D51</f>
        <v>0.25572526779362253</v>
      </c>
      <c r="E61" s="93">
        <f>E41/E51</f>
        <v>0.3737965676015069</v>
      </c>
      <c r="F61" s="93">
        <f>F41/F51</f>
        <v>0.7615129004683417</v>
      </c>
      <c r="G61" s="93">
        <f>G41/G51</f>
        <v>0.9780649318715606</v>
      </c>
      <c r="H61" s="93">
        <f>H41/H51</f>
        <v>0.8043501716838984</v>
      </c>
      <c r="I61" s="94">
        <f aca="true" t="shared" si="9" ref="H61:I64">I41/I51</f>
        <v>0.5167529061471863</v>
      </c>
    </row>
    <row r="62" spans="1:9" ht="12.75">
      <c r="A62" s="37" t="s">
        <v>65</v>
      </c>
      <c r="B62" s="2"/>
      <c r="C62" s="3"/>
      <c r="D62" s="93">
        <f>D42/D52</f>
        <v>0.1675944333996024</v>
      </c>
      <c r="E62" s="93">
        <f aca="true" t="shared" si="10" ref="D62:G64">E42/E52</f>
        <v>0.4328767123287671</v>
      </c>
      <c r="F62" s="93">
        <f t="shared" si="10"/>
        <v>0.7232351566152407</v>
      </c>
      <c r="G62" s="93">
        <f>G42/G52</f>
        <v>0.9664429530201343</v>
      </c>
      <c r="H62" s="93">
        <f>H42/H52</f>
        <v>0.7424279734055652</v>
      </c>
      <c r="I62" s="94">
        <f t="shared" si="9"/>
        <v>0.42437575624243756</v>
      </c>
    </row>
    <row r="63" spans="1:9" ht="12.75">
      <c r="A63" s="37" t="s">
        <v>29</v>
      </c>
      <c r="B63" s="2"/>
      <c r="C63" s="3"/>
      <c r="D63" s="93">
        <f t="shared" si="10"/>
        <v>0.21775039328788673</v>
      </c>
      <c r="E63" s="93">
        <f t="shared" si="10"/>
        <v>0.4502793296089385</v>
      </c>
      <c r="F63" s="93">
        <f t="shared" si="10"/>
        <v>0.7680436296124391</v>
      </c>
      <c r="G63" s="93">
        <f t="shared" si="10"/>
        <v>0.9361167791555485</v>
      </c>
      <c r="H63" s="93">
        <f t="shared" si="9"/>
        <v>0.8175522538403424</v>
      </c>
      <c r="I63" s="94">
        <f t="shared" si="9"/>
        <v>0.523699421965318</v>
      </c>
    </row>
    <row r="64" spans="1:9" ht="12.75">
      <c r="A64" s="29" t="s">
        <v>75</v>
      </c>
      <c r="B64" s="2"/>
      <c r="C64" s="3"/>
      <c r="D64" s="93">
        <f t="shared" si="10"/>
        <v>0.03439278937381404</v>
      </c>
      <c r="E64" s="93">
        <f t="shared" si="10"/>
        <v>0.013513513513513514</v>
      </c>
      <c r="F64" s="93">
        <f t="shared" si="10"/>
        <v>0.00906183368869936</v>
      </c>
      <c r="G64" s="93">
        <f t="shared" si="10"/>
        <v>0</v>
      </c>
      <c r="H64" s="93">
        <f t="shared" si="9"/>
        <v>0.0074599030212607245</v>
      </c>
      <c r="I64" s="94">
        <f t="shared" si="9"/>
        <v>0.02392344497607656</v>
      </c>
    </row>
    <row r="65" spans="1:9" ht="13.5" thickBot="1">
      <c r="A65" s="38" t="s">
        <v>27</v>
      </c>
      <c r="B65" s="31"/>
      <c r="C65" s="32"/>
      <c r="D65" s="63">
        <f aca="true" t="shared" si="11" ref="D65:I65">D45/D55</f>
        <v>0.2096378389965806</v>
      </c>
      <c r="E65" s="63">
        <f t="shared" si="11"/>
        <v>0.3772655257064262</v>
      </c>
      <c r="F65" s="63">
        <f t="shared" si="11"/>
        <v>0.7138740687775393</v>
      </c>
      <c r="G65" s="63">
        <f t="shared" si="11"/>
        <v>0.9365845181530073</v>
      </c>
      <c r="H65" s="63">
        <f t="shared" si="11"/>
        <v>0.762544666237959</v>
      </c>
      <c r="I65" s="64">
        <f t="shared" si="11"/>
        <v>0.47222661701469476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34</v>
      </c>
      <c r="F70" s="100">
        <v>30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65</v>
      </c>
      <c r="F71" s="90">
        <v>59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44</v>
      </c>
      <c r="E72" s="103">
        <v>48</v>
      </c>
      <c r="F72" s="103">
        <v>42</v>
      </c>
      <c r="G72" s="103">
        <v>15</v>
      </c>
      <c r="H72" s="101"/>
      <c r="I72" s="102"/>
    </row>
    <row r="73" spans="1:9" ht="12.75">
      <c r="A73" s="37" t="s">
        <v>29</v>
      </c>
      <c r="B73" s="2"/>
      <c r="C73" s="2"/>
      <c r="D73" s="103">
        <v>59</v>
      </c>
      <c r="E73" s="103">
        <v>51</v>
      </c>
      <c r="F73" s="103">
        <v>47</v>
      </c>
      <c r="G73" s="103">
        <v>27</v>
      </c>
      <c r="H73" s="101"/>
      <c r="I73" s="102"/>
    </row>
    <row r="74" spans="1:9" ht="12.75">
      <c r="A74" s="29" t="s">
        <v>75</v>
      </c>
      <c r="B74" s="2"/>
      <c r="C74" s="3"/>
      <c r="D74" s="154">
        <v>4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420</v>
      </c>
      <c r="E84" s="70">
        <v>70</v>
      </c>
      <c r="F84" s="70">
        <v>34</v>
      </c>
      <c r="G84" s="70">
        <v>22</v>
      </c>
      <c r="H84" s="69">
        <f aca="true" t="shared" si="12" ref="H84:H89">SUM(E84:G84)</f>
        <v>126</v>
      </c>
      <c r="I84" s="71">
        <f aca="true" t="shared" si="13" ref="I84:I91">SUM(D84:G84)</f>
        <v>546</v>
      </c>
    </row>
    <row r="85" spans="1:9" ht="12.75">
      <c r="A85" s="29" t="s">
        <v>15</v>
      </c>
      <c r="B85" s="2"/>
      <c r="C85" s="2"/>
      <c r="D85" s="69">
        <v>406</v>
      </c>
      <c r="E85" s="70">
        <v>73</v>
      </c>
      <c r="F85" s="70">
        <v>36</v>
      </c>
      <c r="G85" s="70">
        <v>25</v>
      </c>
      <c r="H85" s="69">
        <f t="shared" si="12"/>
        <v>134</v>
      </c>
      <c r="I85" s="71">
        <f t="shared" si="13"/>
        <v>540</v>
      </c>
    </row>
    <row r="86" spans="1:9" s="67" customFormat="1" ht="12.75">
      <c r="A86" s="29" t="s">
        <v>40</v>
      </c>
      <c r="B86" s="66"/>
      <c r="C86" s="66"/>
      <c r="D86" s="72">
        <v>11049</v>
      </c>
      <c r="E86" s="73">
        <v>429</v>
      </c>
      <c r="F86" s="72">
        <v>235</v>
      </c>
      <c r="G86" s="74">
        <v>2</v>
      </c>
      <c r="H86" s="69">
        <f>SUM(E86:G86)</f>
        <v>666</v>
      </c>
      <c r="I86" s="71">
        <f t="shared" si="13"/>
        <v>11715</v>
      </c>
    </row>
    <row r="87" spans="1:9" s="67" customFormat="1" ht="12.75">
      <c r="A87" s="29" t="s">
        <v>41</v>
      </c>
      <c r="B87" s="66"/>
      <c r="C87" s="66"/>
      <c r="D87" s="72">
        <v>11818</v>
      </c>
      <c r="E87" s="73">
        <v>663</v>
      </c>
      <c r="F87" s="72">
        <v>275</v>
      </c>
      <c r="G87" s="74">
        <v>1</v>
      </c>
      <c r="H87" s="69">
        <f t="shared" si="12"/>
        <v>939</v>
      </c>
      <c r="I87" s="71">
        <f t="shared" si="13"/>
        <v>12757</v>
      </c>
    </row>
    <row r="88" spans="1:9" ht="12.75">
      <c r="A88" s="29" t="s">
        <v>66</v>
      </c>
      <c r="B88" s="2"/>
      <c r="C88" s="2"/>
      <c r="D88" s="138">
        <v>535</v>
      </c>
      <c r="E88" s="139">
        <v>28</v>
      </c>
      <c r="F88" s="139">
        <v>20</v>
      </c>
      <c r="G88" s="139">
        <v>0</v>
      </c>
      <c r="H88" s="69">
        <f t="shared" si="12"/>
        <v>48</v>
      </c>
      <c r="I88" s="71">
        <f t="shared" si="13"/>
        <v>583</v>
      </c>
    </row>
    <row r="89" spans="1:9" ht="12.75">
      <c r="A89" s="29" t="s">
        <v>67</v>
      </c>
      <c r="B89" s="2"/>
      <c r="C89" s="2"/>
      <c r="D89" s="138">
        <v>842</v>
      </c>
      <c r="E89" s="139">
        <v>46</v>
      </c>
      <c r="F89" s="139">
        <v>34</v>
      </c>
      <c r="G89" s="139">
        <v>0</v>
      </c>
      <c r="H89" s="69">
        <f t="shared" si="12"/>
        <v>80</v>
      </c>
      <c r="I89" s="71">
        <f t="shared" si="13"/>
        <v>922</v>
      </c>
    </row>
    <row r="90" spans="1:9" ht="12.75">
      <c r="A90" s="29" t="s">
        <v>42</v>
      </c>
      <c r="B90" s="2"/>
      <c r="C90" s="2"/>
      <c r="D90" s="69">
        <v>2814</v>
      </c>
      <c r="E90" s="69">
        <v>100</v>
      </c>
      <c r="F90" s="69">
        <v>87</v>
      </c>
      <c r="G90" s="69">
        <v>2</v>
      </c>
      <c r="H90" s="69">
        <f>SUM(E90:G90)</f>
        <v>189</v>
      </c>
      <c r="I90" s="71">
        <f t="shared" si="13"/>
        <v>3003</v>
      </c>
    </row>
    <row r="91" spans="1:9" ht="12.75">
      <c r="A91" s="29" t="s">
        <v>43</v>
      </c>
      <c r="B91" s="2"/>
      <c r="C91" s="2"/>
      <c r="D91" s="69">
        <v>5526</v>
      </c>
      <c r="E91" s="69">
        <v>165</v>
      </c>
      <c r="F91" s="69">
        <v>169</v>
      </c>
      <c r="G91" s="69">
        <v>2</v>
      </c>
      <c r="H91" s="70">
        <f>SUM(E91:G91)</f>
        <v>336</v>
      </c>
      <c r="I91" s="71">
        <f t="shared" si="13"/>
        <v>5862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4" ref="D94:G95">D84+D86+D88+D90</f>
        <v>14818</v>
      </c>
      <c r="E94" s="21">
        <f t="shared" si="14"/>
        <v>627</v>
      </c>
      <c r="F94" s="21">
        <f t="shared" si="14"/>
        <v>376</v>
      </c>
      <c r="G94" s="61">
        <f t="shared" si="14"/>
        <v>26</v>
      </c>
      <c r="H94" s="21">
        <f>+SUM(E94:G94)</f>
        <v>1029</v>
      </c>
      <c r="I94" s="62">
        <f>+SUM(D94:G94)</f>
        <v>15847</v>
      </c>
    </row>
    <row r="95" spans="1:9" ht="13.5" thickBot="1">
      <c r="A95" s="30" t="s">
        <v>45</v>
      </c>
      <c r="B95" s="51"/>
      <c r="C95" s="52"/>
      <c r="D95" s="53">
        <f t="shared" si="14"/>
        <v>18592</v>
      </c>
      <c r="E95" s="53">
        <f t="shared" si="14"/>
        <v>947</v>
      </c>
      <c r="F95" s="53">
        <f t="shared" si="14"/>
        <v>514</v>
      </c>
      <c r="G95" s="59">
        <f t="shared" si="14"/>
        <v>28</v>
      </c>
      <c r="H95" s="53">
        <f>+SUM(E95:G95)</f>
        <v>1489</v>
      </c>
      <c r="I95" s="60">
        <f>+SUM(D95:G95)</f>
        <v>20081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16508</v>
      </c>
      <c r="H103" s="118">
        <v>11748</v>
      </c>
      <c r="I103" s="91">
        <f>SUM(G103:H103)</f>
        <v>28256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58000</v>
      </c>
      <c r="H104" s="118">
        <v>53509</v>
      </c>
      <c r="I104" s="91">
        <f>SUM(G104:H104)</f>
        <v>111509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0.2846206896551724</v>
      </c>
      <c r="H105" s="120">
        <f>H103/H104</f>
        <v>0.21955185109047076</v>
      </c>
      <c r="I105" s="121">
        <f>I103/I104</f>
        <v>0.2533965868225883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67.43</v>
      </c>
      <c r="H107" s="122">
        <v>54.4736</v>
      </c>
      <c r="I107" s="123">
        <f>SUM(G107:H107)</f>
        <v>121.90360000000001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233.32</v>
      </c>
      <c r="H108" s="149">
        <v>249.4884</v>
      </c>
      <c r="I108" s="123">
        <f>SUM(G108:H108)</f>
        <v>482.8084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0.28900222869878284</v>
      </c>
      <c r="H109" s="127">
        <f>H107/H108</f>
        <v>0.21834121345922294</v>
      </c>
      <c r="I109" s="128">
        <f>I107/I108</f>
        <v>0.2524885648219874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9</v>
      </c>
      <c r="F119" s="133">
        <v>17</v>
      </c>
      <c r="G119" s="133">
        <v>5</v>
      </c>
      <c r="H119" s="133">
        <v>87</v>
      </c>
      <c r="I119" s="151">
        <v>135</v>
      </c>
      <c r="J119" s="131">
        <f>SUM(E119:I119)</f>
        <v>253</v>
      </c>
    </row>
    <row r="120" spans="1:10" ht="13.5" thickBot="1">
      <c r="A120" s="56" t="s">
        <v>59</v>
      </c>
      <c r="B120" s="54"/>
      <c r="C120" s="54"/>
      <c r="D120" s="134"/>
      <c r="E120" s="135">
        <v>9.8</v>
      </c>
      <c r="F120" s="135">
        <v>26</v>
      </c>
      <c r="G120" s="135">
        <v>4</v>
      </c>
      <c r="H120" s="136">
        <v>40.8</v>
      </c>
      <c r="I120" s="152">
        <v>58.3</v>
      </c>
      <c r="J120" s="137">
        <f>SUM(E120:I120)</f>
        <v>138.89999999999998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2017-10-24T17:13:01Z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