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0" windowWidth="15600" windowHeight="1176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<sst xmlns="http://schemas.openxmlformats.org/spreadsheetml/2006/main" count="179" uniqueCount="82">
  <si>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</si>
  <si>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</si>
  <si>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</si>
  <si>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</si>
  <si>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</si>
  <si>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</si>
  <si>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</si>
  <si>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</si>
  <si>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</si>
  <si>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</si>
  <si>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</si>
  <si>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</si>
  <si>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</si>
  <si>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</si>
  <si>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</si>
  <si>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</si>
  <si>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</si>
  <si>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</si>
  <si>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</si>
  <si>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</si>
  <si>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</si>
  <si>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</si>
  <si>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</si>
  <si>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</si>
  <si>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</si>
  <si>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</si>
  <si>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</si>
  <si>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</si>
  <si>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</si>
  <si>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</si>
  <si>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</si>
  <si>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</si>
  <si>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</si>
  <si>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</si>
  <si>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</si>
  <si>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</si>
  <si>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</si>
  <si>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</si>
  <si>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</si>
  <si>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</si>
  <si>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</si>
  <si>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</si>
  <si>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</si>
  <si>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</si>
  <si>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</si>
  <si>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</si>
  <si>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</si>
  <si>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</si>
  <si>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</si>
  <si>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</si>
  <si>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</si>
  <si>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</si>
  <si>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</si>
  <si>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</si>
  <si>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</si>
  <si>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</si>
  <si>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</si>
  <si>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</si>
  <si>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</si>
  <si>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</si>
  <si>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</si>
  <si>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</si>
  <si>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</si>
  <si>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</si>
  <si>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</si>
  <si>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</si>
  <si>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</si>
  <si>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</si>
  <si>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</si>
  <si>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</si>
  <si>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</si>
  <si>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</si>
  <si>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</si>
  <si>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</si>
  <si>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</si>
  <si>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</si>
  <si>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</si>
  <si>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</si>
  <si>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</si>
  <si>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</si>
  <si>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</si>
  <si>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July 31,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</si>
</sst>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25" zoomScaleNormal="125" zoomScalePageLayoutView="0" workbookViewId="0" topLeftCell="B1">
      <selection activeCell="I121" sqref="I121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6" t="s">
        <v>80</v>
      </c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28313</v>
      </c>
      <c r="E10" s="87">
        <v>8433</v>
      </c>
      <c r="F10" s="87">
        <v>3949</v>
      </c>
      <c r="G10" s="87">
        <v>114</v>
      </c>
      <c r="H10" s="87">
        <f>SUM(E10:G10)</f>
        <v>12496</v>
      </c>
      <c r="I10" s="88">
        <f>SUM(D10:G10)</f>
        <v>40809</v>
      </c>
    </row>
    <row r="11" spans="1:9" s="67" customFormat="1" ht="12.75">
      <c r="A11" s="29" t="s">
        <v>28</v>
      </c>
      <c r="B11" s="66"/>
      <c r="C11" s="66"/>
      <c r="D11" s="89">
        <v>265657</v>
      </c>
      <c r="E11" s="89">
        <v>36370</v>
      </c>
      <c r="F11" s="89">
        <v>16508</v>
      </c>
      <c r="G11" s="90">
        <v>485</v>
      </c>
      <c r="H11" s="87">
        <f>SUM(E11:G11)</f>
        <v>53363</v>
      </c>
      <c r="I11" s="88">
        <f>SUM(D11:G11)</f>
        <v>319020</v>
      </c>
    </row>
    <row r="12" spans="1:9" ht="12.75">
      <c r="A12" s="29" t="s">
        <v>65</v>
      </c>
      <c r="B12" s="2"/>
      <c r="C12" s="2"/>
      <c r="D12" s="139">
        <v>21501</v>
      </c>
      <c r="E12" s="139">
        <v>8783</v>
      </c>
      <c r="F12" s="139">
        <v>3170</v>
      </c>
      <c r="G12" s="139">
        <v>66</v>
      </c>
      <c r="H12" s="87">
        <f>SUM(E12:G12)</f>
        <v>12019</v>
      </c>
      <c r="I12" s="88">
        <f>SUM(D12:G12)</f>
        <v>33520</v>
      </c>
    </row>
    <row r="13" spans="1:12" ht="15.75">
      <c r="A13" s="29" t="s">
        <v>29</v>
      </c>
      <c r="B13" s="2"/>
      <c r="C13" s="2"/>
      <c r="D13" s="139">
        <v>97890</v>
      </c>
      <c r="E13" s="139">
        <v>10844</v>
      </c>
      <c r="F13" s="139">
        <v>10143</v>
      </c>
      <c r="G13" s="139">
        <v>455</v>
      </c>
      <c r="H13" s="139">
        <f>SUM(E13:G13)</f>
        <v>21442</v>
      </c>
      <c r="I13" s="88">
        <f>SUM(D13:G13)</f>
        <v>119332</v>
      </c>
      <c r="L13" s="146"/>
    </row>
    <row r="14" spans="1:9" ht="12.75">
      <c r="A14" s="29" t="s">
        <v>75</v>
      </c>
      <c r="B14" s="2"/>
      <c r="C14" s="3"/>
      <c r="D14" s="139">
        <v>4453</v>
      </c>
      <c r="E14" s="139">
        <v>262</v>
      </c>
      <c r="F14" s="139">
        <v>270</v>
      </c>
      <c r="G14" s="139">
        <v>2</v>
      </c>
      <c r="H14" s="87">
        <f>SUM(E14:G14)</f>
        <v>534</v>
      </c>
      <c r="I14" s="88">
        <f>SUM(D14:G14)</f>
        <v>4987</v>
      </c>
    </row>
    <row r="15" spans="1:9" ht="13.5" thickBot="1">
      <c r="A15" s="30" t="s">
        <v>27</v>
      </c>
      <c r="B15" s="31"/>
      <c r="C15" s="32"/>
      <c r="D15" s="140">
        <f>SUM(D10:D14)</f>
        <v>417814</v>
      </c>
      <c r="E15" s="140">
        <f>SUM(E10:E14)</f>
        <v>64692</v>
      </c>
      <c r="F15" s="140">
        <f>SUM(F10:F14)</f>
        <v>34040</v>
      </c>
      <c r="G15" s="140">
        <f>SUM(G10:G14)</f>
        <v>1122</v>
      </c>
      <c r="H15" s="33">
        <f>SUM(H10:H14)</f>
        <v>99854</v>
      </c>
      <c r="I15" s="34">
        <f>SUM(I10:I14)</f>
        <v>517668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243062</v>
      </c>
      <c r="E20" s="87">
        <v>29807</v>
      </c>
      <c r="F20" s="87">
        <v>6599</v>
      </c>
      <c r="G20" s="87">
        <v>123</v>
      </c>
      <c r="H20" s="87">
        <f>SUM(E20:G20)</f>
        <v>36529</v>
      </c>
      <c r="I20" s="88">
        <f>SUM(D20:G20)</f>
        <v>279591</v>
      </c>
    </row>
    <row r="21" spans="1:9" s="67" customFormat="1" ht="12.75">
      <c r="A21" s="29" t="s">
        <v>31</v>
      </c>
      <c r="B21" s="66"/>
      <c r="C21" s="66"/>
      <c r="D21" s="89">
        <v>1186635</v>
      </c>
      <c r="E21" s="89">
        <v>104437</v>
      </c>
      <c r="F21" s="89">
        <v>26557</v>
      </c>
      <c r="G21" s="89">
        <v>508</v>
      </c>
      <c r="H21" s="87">
        <f>SUM(E21:G21)</f>
        <v>131502</v>
      </c>
      <c r="I21" s="88">
        <f>SUM(D21:G21)</f>
        <v>1318137</v>
      </c>
    </row>
    <row r="22" spans="1:9" ht="12.75">
      <c r="A22" s="29" t="s">
        <v>65</v>
      </c>
      <c r="B22" s="2"/>
      <c r="C22" s="2"/>
      <c r="D22" s="139">
        <v>181056</v>
      </c>
      <c r="E22" s="139">
        <v>27041</v>
      </c>
      <c r="F22" s="139">
        <v>6096</v>
      </c>
      <c r="G22" s="139">
        <v>68</v>
      </c>
      <c r="H22" s="87">
        <f>SUM(E22:G22)</f>
        <v>33205</v>
      </c>
      <c r="I22" s="88">
        <f>SUM(D22:G22)</f>
        <v>214261</v>
      </c>
    </row>
    <row r="23" spans="1:9" ht="12.75">
      <c r="A23" s="29" t="s">
        <v>29</v>
      </c>
      <c r="B23" s="2"/>
      <c r="C23" s="2"/>
      <c r="D23" s="87">
        <v>535047</v>
      </c>
      <c r="E23" s="87">
        <v>32154</v>
      </c>
      <c r="F23" s="87">
        <v>18201</v>
      </c>
      <c r="G23" s="87">
        <v>527</v>
      </c>
      <c r="H23" s="87">
        <f>SUM(E23:G23)</f>
        <v>50882</v>
      </c>
      <c r="I23" s="88">
        <f>SUM(D23:G23)</f>
        <v>585929</v>
      </c>
    </row>
    <row r="24" spans="1:9" ht="12.75">
      <c r="A24" s="29" t="s">
        <v>75</v>
      </c>
      <c r="B24" s="2"/>
      <c r="C24" s="3"/>
      <c r="D24" s="152">
        <v>152825</v>
      </c>
      <c r="E24" s="152">
        <v>7597</v>
      </c>
      <c r="F24" s="152">
        <v>7622</v>
      </c>
      <c r="G24" s="152">
        <v>128</v>
      </c>
      <c r="H24" s="87">
        <f>SUM(E24:G24)</f>
        <v>15347</v>
      </c>
      <c r="I24" s="88">
        <f>SUM(D24:G24)</f>
        <v>168172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2298625</v>
      </c>
      <c r="E25" s="33">
        <f t="shared" si="0"/>
        <v>201036</v>
      </c>
      <c r="F25" s="33">
        <f t="shared" si="0"/>
        <v>65075</v>
      </c>
      <c r="G25" s="33">
        <f t="shared" si="0"/>
        <v>1354</v>
      </c>
      <c r="H25" s="33">
        <f t="shared" si="0"/>
        <v>267465</v>
      </c>
      <c r="I25" s="34">
        <f t="shared" si="0"/>
        <v>2566090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1" ref="D30:G31">D10/D20</f>
        <v>0.11648468292040715</v>
      </c>
      <c r="E30" s="93">
        <f t="shared" si="1"/>
        <v>0.28292011943503204</v>
      </c>
      <c r="F30" s="93">
        <f t="shared" si="1"/>
        <v>0.5984240036369147</v>
      </c>
      <c r="G30" s="93">
        <f t="shared" si="1"/>
        <v>0.926829268292683</v>
      </c>
      <c r="H30" s="93">
        <f>H10/H20</f>
        <v>0.34208437132141584</v>
      </c>
      <c r="I30" s="94">
        <f>I10/I20</f>
        <v>0.14595963389379488</v>
      </c>
    </row>
    <row r="31" spans="1:9" ht="12.75">
      <c r="A31" s="29" t="s">
        <v>31</v>
      </c>
      <c r="B31" s="2"/>
      <c r="C31" s="3"/>
      <c r="D31" s="93">
        <f t="shared" si="1"/>
        <v>0.22387423259890363</v>
      </c>
      <c r="E31" s="93">
        <f t="shared" si="1"/>
        <v>0.34824822620335705</v>
      </c>
      <c r="F31" s="93">
        <f t="shared" si="1"/>
        <v>0.6216063561396242</v>
      </c>
      <c r="G31" s="93">
        <f t="shared" si="1"/>
        <v>0.9547244094488189</v>
      </c>
      <c r="H31" s="93">
        <f aca="true" t="shared" si="2" ref="D31:I34">H11/H21</f>
        <v>0.40579610956487355</v>
      </c>
      <c r="I31" s="94">
        <f t="shared" si="2"/>
        <v>0.24202340120943422</v>
      </c>
    </row>
    <row r="32" spans="1:9" ht="12.75">
      <c r="A32" s="29" t="s">
        <v>65</v>
      </c>
      <c r="B32" s="2"/>
      <c r="C32" s="3"/>
      <c r="D32" s="93">
        <f>D12/D22</f>
        <v>0.11875331389183456</v>
      </c>
      <c r="E32" s="93">
        <f t="shared" si="2"/>
        <v>0.3248030768092896</v>
      </c>
      <c r="F32" s="93">
        <f>F12/F22</f>
        <v>0.52001312335958</v>
      </c>
      <c r="G32" s="93">
        <f t="shared" si="2"/>
        <v>0.9705882352941176</v>
      </c>
      <c r="H32" s="93">
        <f t="shared" si="2"/>
        <v>0.3619635597048637</v>
      </c>
      <c r="I32" s="94">
        <f t="shared" si="2"/>
        <v>0.15644470995654833</v>
      </c>
    </row>
    <row r="33" spans="1:9" ht="12.75">
      <c r="A33" s="29" t="s">
        <v>29</v>
      </c>
      <c r="B33" s="2"/>
      <c r="C33" s="3"/>
      <c r="D33" s="93">
        <f t="shared" si="2"/>
        <v>0.18295588985640515</v>
      </c>
      <c r="E33" s="93">
        <f t="shared" si="2"/>
        <v>0.3372519748709336</v>
      </c>
      <c r="F33" s="93">
        <f t="shared" si="2"/>
        <v>0.5572770726883138</v>
      </c>
      <c r="G33" s="93">
        <f t="shared" si="2"/>
        <v>0.8633776091081594</v>
      </c>
      <c r="H33" s="93">
        <f t="shared" si="2"/>
        <v>0.4214063912582053</v>
      </c>
      <c r="I33" s="94">
        <f t="shared" si="2"/>
        <v>0.20366290113648583</v>
      </c>
    </row>
    <row r="34" spans="1:9" ht="12.75">
      <c r="A34" s="29" t="s">
        <v>75</v>
      </c>
      <c r="B34" s="2"/>
      <c r="C34" s="3"/>
      <c r="D34" s="93">
        <f t="shared" si="2"/>
        <v>0.029137902830034354</v>
      </c>
      <c r="E34" s="93">
        <f t="shared" si="2"/>
        <v>0.03448729761748059</v>
      </c>
      <c r="F34" s="93">
        <f t="shared" si="2"/>
        <v>0.03542377328785096</v>
      </c>
      <c r="G34" s="93">
        <f t="shared" si="2"/>
        <v>0.015625</v>
      </c>
      <c r="H34" s="93">
        <f t="shared" si="2"/>
        <v>0.03479507395582199</v>
      </c>
      <c r="I34" s="94">
        <f t="shared" si="2"/>
        <v>0.02965416359441524</v>
      </c>
    </row>
    <row r="35" spans="1:9" ht="13.5" thickBot="1">
      <c r="A35" s="30" t="s">
        <v>27</v>
      </c>
      <c r="B35" s="31"/>
      <c r="C35" s="32"/>
      <c r="D35" s="63">
        <f aca="true" t="shared" si="3" ref="D35:I35">D15/D25</f>
        <v>0.18176692587960194</v>
      </c>
      <c r="E35" s="63">
        <f t="shared" si="3"/>
        <v>0.3217931116814899</v>
      </c>
      <c r="F35" s="63">
        <f t="shared" si="3"/>
        <v>0.5230887437572033</v>
      </c>
      <c r="G35" s="63">
        <f t="shared" si="3"/>
        <v>0.8286558345642541</v>
      </c>
      <c r="H35" s="63">
        <f t="shared" si="3"/>
        <v>0.373334828856112</v>
      </c>
      <c r="I35" s="64">
        <f t="shared" si="3"/>
        <v>0.20173415585579618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5"/>
    </row>
    <row r="40" spans="1:9" ht="12.75">
      <c r="A40" s="29" t="s">
        <v>13</v>
      </c>
      <c r="B40" s="6"/>
      <c r="C40" s="6"/>
      <c r="D40" s="87">
        <v>81.4</v>
      </c>
      <c r="E40" s="87">
        <v>24.4</v>
      </c>
      <c r="F40" s="87">
        <v>256.3</v>
      </c>
      <c r="G40" s="87">
        <v>234.2</v>
      </c>
      <c r="H40" s="87">
        <f>SUM(E40:G40)</f>
        <v>514.9</v>
      </c>
      <c r="I40" s="88">
        <f>SUM(D40:G40)</f>
        <v>596.3</v>
      </c>
    </row>
    <row r="41" spans="1:9" s="67" customFormat="1" ht="12.75">
      <c r="A41" s="37" t="s">
        <v>31</v>
      </c>
      <c r="B41" s="68"/>
      <c r="C41" s="68"/>
      <c r="D41" s="89">
        <v>784.59</v>
      </c>
      <c r="E41" s="89">
        <v>100.62</v>
      </c>
      <c r="F41" s="89">
        <v>1183.8</v>
      </c>
      <c r="G41" s="95">
        <v>1038.86</v>
      </c>
      <c r="H41" s="87">
        <f>SUM(E41:G41)</f>
        <v>2323.2799999999997</v>
      </c>
      <c r="I41" s="88">
        <f>SUM(D41:G41)</f>
        <v>3107.87</v>
      </c>
    </row>
    <row r="42" spans="1:9" ht="12.75">
      <c r="A42" s="37" t="s">
        <v>65</v>
      </c>
      <c r="B42" s="6"/>
      <c r="C42" s="6"/>
      <c r="D42" s="139">
        <v>66.2</v>
      </c>
      <c r="E42" s="139">
        <v>25.7</v>
      </c>
      <c r="F42" s="139">
        <v>152.1</v>
      </c>
      <c r="G42" s="139">
        <v>100.6</v>
      </c>
      <c r="H42" s="87">
        <f>SUM(E42:G42)</f>
        <v>278.4</v>
      </c>
      <c r="I42" s="88">
        <f>SUM(D42:G42)</f>
        <v>344.6</v>
      </c>
    </row>
    <row r="43" spans="1:9" ht="12.75">
      <c r="A43" s="37" t="s">
        <v>29</v>
      </c>
      <c r="B43" s="6"/>
      <c r="C43" s="6"/>
      <c r="D43" s="87">
        <v>287.4</v>
      </c>
      <c r="E43" s="87">
        <v>29.1</v>
      </c>
      <c r="F43" s="87">
        <v>635.7</v>
      </c>
      <c r="G43" s="87">
        <v>578.9</v>
      </c>
      <c r="H43" s="87">
        <f>SUM(E43:G43)</f>
        <v>1243.7</v>
      </c>
      <c r="I43" s="88">
        <f>SUM(D43:G43)</f>
        <v>1531.1</v>
      </c>
    </row>
    <row r="44" spans="1:9" ht="12.75">
      <c r="A44" s="29" t="s">
        <v>75</v>
      </c>
      <c r="B44" s="6"/>
      <c r="C44" s="7"/>
      <c r="D44" s="152">
        <v>12.9</v>
      </c>
      <c r="E44" s="152">
        <v>1</v>
      </c>
      <c r="F44" s="152">
        <v>7</v>
      </c>
      <c r="G44" s="152">
        <v>0.6</v>
      </c>
      <c r="H44" s="87">
        <f>SUM(E44:G44)</f>
        <v>8.6</v>
      </c>
      <c r="I44" s="88">
        <f>SUM(D44:G44)</f>
        <v>21.5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1232.4900000000002</v>
      </c>
      <c r="E45" s="33">
        <f t="shared" si="4"/>
        <v>180.82</v>
      </c>
      <c r="F45" s="33">
        <f t="shared" si="4"/>
        <v>2234.8999999999996</v>
      </c>
      <c r="G45" s="33">
        <f t="shared" si="4"/>
        <v>1953.1599999999999</v>
      </c>
      <c r="H45" s="33">
        <f t="shared" si="4"/>
        <v>4368.88</v>
      </c>
      <c r="I45" s="34">
        <f t="shared" si="4"/>
        <v>5601.37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714.4</v>
      </c>
      <c r="E50" s="87">
        <v>70.3</v>
      </c>
      <c r="F50" s="87">
        <v>345</v>
      </c>
      <c r="G50" s="147">
        <v>244.2</v>
      </c>
      <c r="H50" s="87">
        <f>SUM(E50:G50)</f>
        <v>659.5</v>
      </c>
      <c r="I50" s="98">
        <f>SUM(D50:G50)</f>
        <v>1373.8999999999999</v>
      </c>
    </row>
    <row r="51" spans="1:9" s="67" customFormat="1" ht="12.75">
      <c r="A51" s="37" t="s">
        <v>31</v>
      </c>
      <c r="B51" s="68"/>
      <c r="C51" s="68"/>
      <c r="D51" s="89">
        <v>3414.56</v>
      </c>
      <c r="E51" s="89">
        <v>293.31</v>
      </c>
      <c r="F51" s="89">
        <v>1590.19</v>
      </c>
      <c r="G51" s="89">
        <v>1065.39</v>
      </c>
      <c r="H51" s="87">
        <f>SUM(E51:G51)</f>
        <v>2948.8900000000003</v>
      </c>
      <c r="I51" s="98">
        <f>SUM(D51:G51)</f>
        <v>6363.45</v>
      </c>
    </row>
    <row r="52" spans="1:9" ht="12.75">
      <c r="A52" s="37" t="s">
        <v>65</v>
      </c>
      <c r="B52" s="6"/>
      <c r="C52" s="6"/>
      <c r="D52" s="139">
        <v>508.6</v>
      </c>
      <c r="E52" s="139">
        <v>62.4</v>
      </c>
      <c r="F52" s="139">
        <v>208.1</v>
      </c>
      <c r="G52" s="139">
        <v>101.7</v>
      </c>
      <c r="H52" s="97">
        <f>SUM(E52:G52)</f>
        <v>372.2</v>
      </c>
      <c r="I52" s="98">
        <f>SUM(D52:G52)</f>
        <v>880.8000000000001</v>
      </c>
    </row>
    <row r="53" spans="1:9" ht="12.75">
      <c r="A53" s="37" t="s">
        <v>29</v>
      </c>
      <c r="B53" s="6"/>
      <c r="C53" s="6"/>
      <c r="D53" s="87">
        <v>1529</v>
      </c>
      <c r="E53" s="87">
        <v>75.9</v>
      </c>
      <c r="F53" s="87">
        <v>845.1</v>
      </c>
      <c r="G53" s="87">
        <v>623.6</v>
      </c>
      <c r="H53" s="87">
        <f>SUM(E53:G53)</f>
        <v>1544.6</v>
      </c>
      <c r="I53" s="98">
        <f>SUM(D53:G53)</f>
        <v>3073.6</v>
      </c>
    </row>
    <row r="54" spans="1:9" ht="12.75">
      <c r="A54" s="29" t="s">
        <v>75</v>
      </c>
      <c r="B54" s="6"/>
      <c r="C54" s="7"/>
      <c r="D54" s="152">
        <v>457.1</v>
      </c>
      <c r="E54" s="152">
        <v>21.3</v>
      </c>
      <c r="F54" s="152">
        <v>171.1</v>
      </c>
      <c r="G54" s="152">
        <v>39.7</v>
      </c>
      <c r="H54" s="87">
        <f>SUM(E54:G54)</f>
        <v>232.10000000000002</v>
      </c>
      <c r="I54" s="98">
        <f>SUM(D54:G54)</f>
        <v>689.2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6623.660000000001</v>
      </c>
      <c r="E55" s="33">
        <f t="shared" si="5"/>
        <v>523.2099999999999</v>
      </c>
      <c r="F55" s="33">
        <f t="shared" si="5"/>
        <v>3159.49</v>
      </c>
      <c r="G55" s="33">
        <f t="shared" si="5"/>
        <v>2074.59</v>
      </c>
      <c r="H55" s="33">
        <f t="shared" si="5"/>
        <v>5757.290000000001</v>
      </c>
      <c r="I55" s="34">
        <f t="shared" si="5"/>
        <v>12380.95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0.1139417693169093</v>
      </c>
      <c r="E60" s="93">
        <f>E40/E50</f>
        <v>0.34708392603129445</v>
      </c>
      <c r="F60" s="93">
        <f>F40/F50</f>
        <v>0.7428985507246377</v>
      </c>
      <c r="G60" s="93">
        <f>G40/G50</f>
        <v>0.959049959049959</v>
      </c>
      <c r="H60" s="93">
        <f>H40/H50</f>
        <v>0.7807429871114481</v>
      </c>
      <c r="I60" s="94">
        <f>I40/I50</f>
        <v>0.43401994322730914</v>
      </c>
    </row>
    <row r="61" spans="1:9" ht="12.75">
      <c r="A61" s="37" t="s">
        <v>31</v>
      </c>
      <c r="B61" s="2"/>
      <c r="C61" s="3"/>
      <c r="D61" s="93">
        <f>D41/D51</f>
        <v>0.22977777517454667</v>
      </c>
      <c r="E61" s="93">
        <f>E41/E51</f>
        <v>0.3430500153421295</v>
      </c>
      <c r="F61" s="93">
        <f>F41/F51</f>
        <v>0.7444393437262213</v>
      </c>
      <c r="G61" s="93">
        <f>G41/G51</f>
        <v>0.9750983208027105</v>
      </c>
      <c r="H61" s="93">
        <f>H41/H51</f>
        <v>0.7878489872460483</v>
      </c>
      <c r="I61" s="94">
        <f aca="true" t="shared" si="6" ref="H61:I64">I41/I51</f>
        <v>0.48839387439203574</v>
      </c>
    </row>
    <row r="62" spans="1:9" ht="12.75">
      <c r="A62" s="37" t="s">
        <v>65</v>
      </c>
      <c r="B62" s="2"/>
      <c r="C62" s="3"/>
      <c r="D62" s="93">
        <f>D42/D52</f>
        <v>0.1301612268973653</v>
      </c>
      <c r="E62" s="93">
        <f aca="true" t="shared" si="7" ref="D62:G64">E42/E52</f>
        <v>0.41185897435897434</v>
      </c>
      <c r="F62" s="93">
        <f t="shared" si="7"/>
        <v>0.7308986064392119</v>
      </c>
      <c r="G62" s="93">
        <f>G42/G52</f>
        <v>0.9891838741396263</v>
      </c>
      <c r="H62" s="93">
        <f>H42/H52</f>
        <v>0.7479849543256314</v>
      </c>
      <c r="I62" s="94">
        <f t="shared" si="6"/>
        <v>0.39123524069028154</v>
      </c>
    </row>
    <row r="63" spans="1:9" ht="12.75">
      <c r="A63" s="37" t="s">
        <v>29</v>
      </c>
      <c r="B63" s="2"/>
      <c r="C63" s="3"/>
      <c r="D63" s="93">
        <f t="shared" si="7"/>
        <v>0.18796599084368867</v>
      </c>
      <c r="E63" s="93">
        <f t="shared" si="7"/>
        <v>0.383399209486166</v>
      </c>
      <c r="F63" s="93">
        <f t="shared" si="7"/>
        <v>0.7522186723464679</v>
      </c>
      <c r="G63" s="93">
        <f t="shared" si="7"/>
        <v>0.9283194355355997</v>
      </c>
      <c r="H63" s="93">
        <f t="shared" si="6"/>
        <v>0.8051922827916613</v>
      </c>
      <c r="I63" s="94">
        <f t="shared" si="6"/>
        <v>0.49814549713690787</v>
      </c>
    </row>
    <row r="64" spans="1:9" ht="12.75">
      <c r="A64" s="29" t="s">
        <v>75</v>
      </c>
      <c r="B64" s="2"/>
      <c r="C64" s="3"/>
      <c r="D64" s="93">
        <f t="shared" si="7"/>
        <v>0.02822139575585211</v>
      </c>
      <c r="E64" s="93">
        <f t="shared" si="7"/>
        <v>0.046948356807511735</v>
      </c>
      <c r="F64" s="93">
        <f t="shared" si="7"/>
        <v>0.040911747516072475</v>
      </c>
      <c r="G64" s="93">
        <f t="shared" si="7"/>
        <v>0.015113350125944582</v>
      </c>
      <c r="H64" s="93">
        <f t="shared" si="6"/>
        <v>0.037052994398965956</v>
      </c>
      <c r="I64" s="94">
        <f t="shared" si="6"/>
        <v>0.031195589088798607</v>
      </c>
    </row>
    <row r="65" spans="1:9" ht="13.5" thickBot="1">
      <c r="A65" s="38" t="s">
        <v>27</v>
      </c>
      <c r="B65" s="31"/>
      <c r="C65" s="32"/>
      <c r="D65" s="63">
        <f aca="true" t="shared" si="8" ref="D65:I65">D45/D55</f>
        <v>0.18607386248690302</v>
      </c>
      <c r="E65" s="63">
        <f t="shared" si="8"/>
        <v>0.3455973700808471</v>
      </c>
      <c r="F65" s="63">
        <f t="shared" si="8"/>
        <v>0.707360998135775</v>
      </c>
      <c r="G65" s="63">
        <f t="shared" si="8"/>
        <v>0.9414679527039076</v>
      </c>
      <c r="H65" s="63">
        <f t="shared" si="8"/>
        <v>0.7588431362672368</v>
      </c>
      <c r="I65" s="64">
        <f t="shared" si="8"/>
        <v>0.45241843315739094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40</v>
      </c>
      <c r="E70" s="100">
        <v>37</v>
      </c>
      <c r="F70" s="100">
        <v>36</v>
      </c>
      <c r="G70" s="100">
        <v>18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70</v>
      </c>
      <c r="E71" s="90">
        <v>75</v>
      </c>
      <c r="F71" s="90">
        <v>62</v>
      </c>
      <c r="G71" s="90">
        <v>20</v>
      </c>
      <c r="H71" s="101"/>
      <c r="I71" s="102"/>
    </row>
    <row r="72" spans="1:9" ht="12.75">
      <c r="A72" s="37" t="s">
        <v>65</v>
      </c>
      <c r="B72" s="2"/>
      <c r="C72" s="2"/>
      <c r="D72" s="103">
        <v>51</v>
      </c>
      <c r="E72" s="103">
        <v>50</v>
      </c>
      <c r="F72" s="103">
        <v>42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59</v>
      </c>
      <c r="E73" s="103">
        <v>55</v>
      </c>
      <c r="F73" s="103">
        <v>53</v>
      </c>
      <c r="G73" s="103">
        <v>28</v>
      </c>
      <c r="H73" s="101"/>
      <c r="I73" s="102"/>
    </row>
    <row r="74" spans="1:9" ht="12.75">
      <c r="A74" s="29" t="s">
        <v>75</v>
      </c>
      <c r="B74" s="2"/>
      <c r="C74" s="3"/>
      <c r="D74" s="153">
        <v>9</v>
      </c>
      <c r="E74" s="153">
        <v>6</v>
      </c>
      <c r="F74" s="153">
        <v>4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719</v>
      </c>
      <c r="E84" s="70">
        <v>89</v>
      </c>
      <c r="F84" s="70">
        <v>41</v>
      </c>
      <c r="G84" s="70">
        <v>1</v>
      </c>
      <c r="H84" s="69">
        <f>E84+F84+G84</f>
        <v>131</v>
      </c>
      <c r="I84" s="71">
        <f>D84+E84+F84+G84</f>
        <v>850</v>
      </c>
    </row>
    <row r="85" spans="1:9" ht="12.75">
      <c r="A85" s="29" t="s">
        <v>15</v>
      </c>
      <c r="B85" s="2"/>
      <c r="C85" s="2"/>
      <c r="D85" s="69">
        <v>800</v>
      </c>
      <c r="E85" s="70">
        <v>89</v>
      </c>
      <c r="F85" s="70">
        <v>42</v>
      </c>
      <c r="G85" s="70">
        <v>2</v>
      </c>
      <c r="H85" s="69">
        <f aca="true" t="shared" si="9" ref="H85:H91">E85+F85+G85</f>
        <v>133</v>
      </c>
      <c r="I85" s="71">
        <f aca="true" t="shared" si="10" ref="I85:I91">D85+E85+F85+G85</f>
        <v>933</v>
      </c>
    </row>
    <row r="86" spans="1:9" s="67" customFormat="1" ht="12.75">
      <c r="A86" s="29" t="s">
        <v>40</v>
      </c>
      <c r="B86" s="66"/>
      <c r="C86" s="66"/>
      <c r="D86" s="72">
        <v>8440</v>
      </c>
      <c r="E86" s="73">
        <v>407</v>
      </c>
      <c r="F86" s="72">
        <v>263</v>
      </c>
      <c r="G86" s="74">
        <v>20</v>
      </c>
      <c r="H86" s="69">
        <f t="shared" si="9"/>
        <v>690</v>
      </c>
      <c r="I86" s="71">
        <f t="shared" si="10"/>
        <v>9130</v>
      </c>
    </row>
    <row r="87" spans="1:9" s="67" customFormat="1" ht="12.75">
      <c r="A87" s="29" t="s">
        <v>41</v>
      </c>
      <c r="B87" s="66"/>
      <c r="C87" s="66"/>
      <c r="D87" s="72">
        <v>6731</v>
      </c>
      <c r="E87" s="73">
        <v>264</v>
      </c>
      <c r="F87" s="72">
        <v>200</v>
      </c>
      <c r="G87" s="74">
        <v>18</v>
      </c>
      <c r="H87" s="69">
        <f t="shared" si="9"/>
        <v>482</v>
      </c>
      <c r="I87" s="71">
        <f t="shared" si="10"/>
        <v>7213</v>
      </c>
    </row>
    <row r="88" spans="1:9" ht="12.75">
      <c r="A88" s="29" t="s">
        <v>66</v>
      </c>
      <c r="B88" s="2"/>
      <c r="C88" s="2"/>
      <c r="D88" s="137">
        <v>425</v>
      </c>
      <c r="E88" s="138">
        <v>20</v>
      </c>
      <c r="F88" s="138">
        <v>22</v>
      </c>
      <c r="G88" s="138">
        <v>0</v>
      </c>
      <c r="H88" s="69">
        <f t="shared" si="9"/>
        <v>42</v>
      </c>
      <c r="I88" s="71">
        <f t="shared" si="10"/>
        <v>467</v>
      </c>
    </row>
    <row r="89" spans="1:9" ht="12.75">
      <c r="A89" s="29" t="s">
        <v>67</v>
      </c>
      <c r="B89" s="2"/>
      <c r="C89" s="2"/>
      <c r="D89" s="137">
        <v>398</v>
      </c>
      <c r="E89" s="138">
        <v>107</v>
      </c>
      <c r="F89" s="138">
        <v>72</v>
      </c>
      <c r="G89" s="138">
        <v>0</v>
      </c>
      <c r="H89" s="69">
        <f t="shared" si="9"/>
        <v>179</v>
      </c>
      <c r="I89" s="71">
        <f t="shared" si="10"/>
        <v>577</v>
      </c>
    </row>
    <row r="90" spans="1:9" ht="12.75">
      <c r="A90" s="29" t="s">
        <v>42</v>
      </c>
      <c r="B90" s="2"/>
      <c r="C90" s="2"/>
      <c r="D90" s="69">
        <v>1688</v>
      </c>
      <c r="E90" s="69">
        <v>107</v>
      </c>
      <c r="F90" s="69">
        <v>86</v>
      </c>
      <c r="G90" s="69">
        <v>1</v>
      </c>
      <c r="H90" s="69">
        <f t="shared" si="9"/>
        <v>194</v>
      </c>
      <c r="I90" s="71">
        <f t="shared" si="10"/>
        <v>1882</v>
      </c>
    </row>
    <row r="91" spans="1:9" ht="12.75">
      <c r="A91" s="29" t="s">
        <v>43</v>
      </c>
      <c r="B91" s="2"/>
      <c r="C91" s="2"/>
      <c r="D91" s="69">
        <v>1808</v>
      </c>
      <c r="E91" s="69">
        <v>126</v>
      </c>
      <c r="F91" s="69">
        <v>158</v>
      </c>
      <c r="G91" s="69">
        <v>2</v>
      </c>
      <c r="H91" s="69">
        <f t="shared" si="9"/>
        <v>286</v>
      </c>
      <c r="I91" s="71">
        <f t="shared" si="10"/>
        <v>2094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1" ref="D94:G95">D84+D86+D88+D90</f>
        <v>11272</v>
      </c>
      <c r="E94" s="21">
        <f t="shared" si="11"/>
        <v>623</v>
      </c>
      <c r="F94" s="21">
        <f t="shared" si="11"/>
        <v>412</v>
      </c>
      <c r="G94" s="61">
        <f t="shared" si="11"/>
        <v>22</v>
      </c>
      <c r="H94" s="21">
        <f>+SUM(E94:G94)</f>
        <v>1057</v>
      </c>
      <c r="I94" s="62">
        <f>+SUM(D94:G94)</f>
        <v>12329</v>
      </c>
    </row>
    <row r="95" spans="1:9" ht="13.5" thickBot="1">
      <c r="A95" s="30" t="s">
        <v>45</v>
      </c>
      <c r="B95" s="51"/>
      <c r="C95" s="52"/>
      <c r="D95" s="53">
        <f t="shared" si="11"/>
        <v>9737</v>
      </c>
      <c r="E95" s="53">
        <f t="shared" si="11"/>
        <v>586</v>
      </c>
      <c r="F95" s="53">
        <f t="shared" si="11"/>
        <v>472</v>
      </c>
      <c r="G95" s="59">
        <f t="shared" si="11"/>
        <v>22</v>
      </c>
      <c r="H95" s="53">
        <f>+SUM(E95:G95)</f>
        <v>1080</v>
      </c>
      <c r="I95" s="60">
        <f>+SUM(D95:G95)</f>
        <v>10817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7" t="s">
        <v>48</v>
      </c>
      <c r="B100" s="158"/>
      <c r="C100" s="158"/>
      <c r="D100" s="158"/>
      <c r="E100" s="158"/>
      <c r="F100" s="158"/>
      <c r="G100" s="158"/>
      <c r="H100" s="158"/>
      <c r="I100" s="159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15388</v>
      </c>
      <c r="H103" s="118">
        <v>10257</v>
      </c>
      <c r="I103" s="91">
        <f>SUM(G103:H103)</f>
        <v>25645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57930</v>
      </c>
      <c r="H104" s="118">
        <v>53192</v>
      </c>
      <c r="I104" s="91">
        <f>SUM(G104:H104)</f>
        <v>111122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0.2656309338857242</v>
      </c>
      <c r="H105" s="120">
        <f>H103/H104</f>
        <v>0.1928297488344112</v>
      </c>
      <c r="I105" s="121">
        <f>I103/I104</f>
        <v>0.230782383326434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58.03</v>
      </c>
      <c r="H107" s="148">
        <v>45.7532</v>
      </c>
      <c r="I107" s="122">
        <f>SUM(G107:H107)</f>
        <v>103.7832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218.44</v>
      </c>
      <c r="H108" s="148">
        <v>240.5958</v>
      </c>
      <c r="I108" s="122">
        <f>SUM(G108:H108)</f>
        <v>459.0358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0.26565647317341146</v>
      </c>
      <c r="H109" s="126">
        <f>H107/H108</f>
        <v>0.19016624562856044</v>
      </c>
      <c r="I109" s="127">
        <f>I107/I108</f>
        <v>0.22608955554229102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60" t="s">
        <v>54</v>
      </c>
      <c r="B113" s="161"/>
      <c r="C113" s="161"/>
      <c r="D113" s="161"/>
      <c r="E113" s="161"/>
      <c r="F113" s="161"/>
      <c r="G113" s="161"/>
      <c r="H113" s="161"/>
      <c r="I113" s="162"/>
    </row>
    <row r="114" spans="1:9" ht="12.75">
      <c r="A114" s="160" t="s">
        <v>55</v>
      </c>
      <c r="B114" s="161"/>
      <c r="C114" s="161"/>
      <c r="D114" s="161"/>
      <c r="E114" s="161"/>
      <c r="F114" s="161"/>
      <c r="G114" s="161"/>
      <c r="H114" s="161"/>
      <c r="I114" s="162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9</v>
      </c>
      <c r="F119" s="132">
        <v>23</v>
      </c>
      <c r="G119" s="132">
        <v>2</v>
      </c>
      <c r="H119" s="132">
        <v>72</v>
      </c>
      <c r="I119" s="150">
        <v>128</v>
      </c>
      <c r="J119" s="130">
        <f>SUM(E119:I119)</f>
        <v>234</v>
      </c>
    </row>
    <row r="120" spans="1:10" ht="13.5" thickBot="1">
      <c r="A120" s="56" t="s">
        <v>59</v>
      </c>
      <c r="B120" s="54"/>
      <c r="C120" s="54"/>
      <c r="D120" s="133"/>
      <c r="E120" s="134">
        <v>10.1</v>
      </c>
      <c r="F120" s="134">
        <v>27</v>
      </c>
      <c r="G120" s="134">
        <v>1.2</v>
      </c>
      <c r="H120" s="135">
        <v>44.8</v>
      </c>
      <c r="I120" s="151">
        <v>39.7</v>
      </c>
      <c r="J120" s="136">
        <f>SUM(E120:I120)</f>
        <v>122.8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2020-09-01T17:20:24Z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