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0" windowWidth="14505" windowHeight="1251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<sst xmlns="http://schemas.openxmlformats.org/spreadsheetml/2006/main" count="179" uniqueCount="82">
  <si>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</si>
  <si>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</si>
  <si>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</si>
  <si>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</si>
  <si>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</si>
  <si>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</si>
  <si>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</si>
  <si>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</si>
  <si>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</si>
  <si>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</si>
  <si>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</si>
  <si>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</si>
  <si>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</si>
  <si>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</si>
  <si>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</si>
  <si>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</si>
  <si>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</si>
  <si>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</si>
  <si>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</si>
  <si>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</si>
  <si>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</si>
  <si>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</si>
  <si>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</si>
  <si>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</si>
  <si>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</si>
  <si>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</si>
  <si>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</si>
  <si>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</si>
  <si>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</si>
  <si>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</si>
  <si>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</si>
  <si>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</si>
  <si>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</si>
  <si>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</si>
  <si>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</si>
  <si>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</si>
  <si>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</si>
  <si>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</si>
  <si>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</si>
  <si>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</si>
  <si>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</si>
  <si>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</si>
  <si>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</si>
  <si>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</si>
  <si>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</si>
  <si>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</si>
  <si>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</si>
  <si>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</si>
  <si>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</si>
  <si>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</si>
  <si>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</si>
  <si>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</si>
  <si>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</si>
  <si>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</si>
  <si>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</si>
  <si>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</si>
  <si>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</si>
  <si>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</si>
  <si>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</si>
  <si>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</si>
  <si>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</si>
  <si>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</si>
  <si>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</si>
  <si>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</si>
  <si>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</si>
  <si>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</si>
  <si>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</si>
  <si>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</si>
  <si>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</si>
  <si>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</si>
  <si>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</si>
  <si>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</si>
  <si>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</si>
  <si>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</si>
  <si>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</si>
  <si>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</si>
  <si>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</si>
  <si>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</si>
  <si>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</si>
  <si>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</si>
  <si>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</si>
  <si>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July 31,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</si>
</sst>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PageLayoutView="118" workbookViewId="0" topLeftCell="A1">
      <selection activeCell="J142" sqref="J142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6" t="s">
        <v>80</v>
      </c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24583</v>
      </c>
      <c r="E10" s="87">
        <v>7985</v>
      </c>
      <c r="F10" s="87">
        <v>3776</v>
      </c>
      <c r="G10" s="87">
        <v>103</v>
      </c>
      <c r="H10" s="87">
        <f>SUM(E10:G10)</f>
        <v>11864</v>
      </c>
      <c r="I10" s="88">
        <f>SUM(D10:G10)</f>
        <v>36447</v>
      </c>
    </row>
    <row r="11" spans="1:9" s="67" customFormat="1" ht="12.75">
      <c r="A11" s="29" t="s">
        <v>28</v>
      </c>
      <c r="B11" s="66"/>
      <c r="C11" s="66"/>
      <c r="D11" s="89">
        <v>277873</v>
      </c>
      <c r="E11" s="89">
        <v>36939</v>
      </c>
      <c r="F11" s="89">
        <v>16564</v>
      </c>
      <c r="G11" s="90">
        <v>516</v>
      </c>
      <c r="H11" s="87">
        <f>SUM(E11:G11)</f>
        <v>54019</v>
      </c>
      <c r="I11" s="88">
        <f>SUM(D11:G11)</f>
        <v>331892</v>
      </c>
    </row>
    <row r="12" spans="1:9" ht="12.75">
      <c r="A12" s="29" t="s">
        <v>65</v>
      </c>
      <c r="B12" s="2"/>
      <c r="C12" s="2"/>
      <c r="D12" s="139">
        <v>22812</v>
      </c>
      <c r="E12" s="139">
        <v>8984</v>
      </c>
      <c r="F12" s="139">
        <v>3143</v>
      </c>
      <c r="G12" s="139">
        <v>59</v>
      </c>
      <c r="H12" s="87">
        <f>SUM(E12:G12)</f>
        <v>12186</v>
      </c>
      <c r="I12" s="88">
        <f>SUM(D12:G12)</f>
        <v>34998</v>
      </c>
    </row>
    <row r="13" spans="1:12" ht="15.75">
      <c r="A13" s="29" t="s">
        <v>29</v>
      </c>
      <c r="B13" s="2"/>
      <c r="C13" s="2"/>
      <c r="D13" s="139">
        <v>102589</v>
      </c>
      <c r="E13" s="139">
        <v>11164</v>
      </c>
      <c r="F13" s="139">
        <v>10062</v>
      </c>
      <c r="G13" s="139">
        <v>469</v>
      </c>
      <c r="H13" s="139">
        <f>SUM(E13:G13)</f>
        <v>21695</v>
      </c>
      <c r="I13" s="88">
        <f>SUM(D13:G13)</f>
        <v>124284</v>
      </c>
      <c r="L13" s="146"/>
    </row>
    <row r="14" spans="1:9" ht="12.75">
      <c r="A14" s="29" t="s">
        <v>75</v>
      </c>
      <c r="B14" s="2"/>
      <c r="C14" s="3"/>
      <c r="D14" s="139">
        <v>3940</v>
      </c>
      <c r="E14" s="139">
        <v>213</v>
      </c>
      <c r="F14" s="139">
        <v>193</v>
      </c>
      <c r="G14" s="139">
        <v>2</v>
      </c>
      <c r="H14" s="87">
        <f>SUM(E14:G14)</f>
        <v>408</v>
      </c>
      <c r="I14" s="88">
        <f>SUM(D14:G14)</f>
        <v>4348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431797</v>
      </c>
      <c r="E15" s="140">
        <f t="shared" si="0"/>
        <v>65285</v>
      </c>
      <c r="F15" s="140">
        <f t="shared" si="0"/>
        <v>33738</v>
      </c>
      <c r="G15" s="140">
        <f t="shared" si="0"/>
        <v>1149</v>
      </c>
      <c r="H15" s="33">
        <f t="shared" si="0"/>
        <v>100172</v>
      </c>
      <c r="I15" s="34">
        <f t="shared" si="0"/>
        <v>531969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236940</v>
      </c>
      <c r="E20" s="87">
        <v>29519</v>
      </c>
      <c r="F20" s="87">
        <v>6442</v>
      </c>
      <c r="G20" s="87">
        <v>113</v>
      </c>
      <c r="H20" s="87">
        <f>SUM(E20:G20)</f>
        <v>36074</v>
      </c>
      <c r="I20" s="88">
        <f>SUM(D20:G20)</f>
        <v>273014</v>
      </c>
    </row>
    <row r="21" spans="1:9" s="67" customFormat="1" ht="12.75">
      <c r="A21" s="29" t="s">
        <v>31</v>
      </c>
      <c r="B21" s="66"/>
      <c r="C21" s="66"/>
      <c r="D21" s="89">
        <v>1172407</v>
      </c>
      <c r="E21" s="89">
        <v>104275</v>
      </c>
      <c r="F21" s="89">
        <v>26360</v>
      </c>
      <c r="G21" s="89">
        <v>547</v>
      </c>
      <c r="H21" s="87">
        <f>SUM(E21:G21)</f>
        <v>131182</v>
      </c>
      <c r="I21" s="88">
        <f>SUM(D21:G21)</f>
        <v>1303589</v>
      </c>
    </row>
    <row r="22" spans="1:9" ht="12.75">
      <c r="A22" s="29" t="s">
        <v>65</v>
      </c>
      <c r="B22" s="2"/>
      <c r="C22" s="2"/>
      <c r="D22" s="139">
        <v>179444</v>
      </c>
      <c r="E22" s="139">
        <v>27121</v>
      </c>
      <c r="F22" s="139">
        <v>5898</v>
      </c>
      <c r="G22" s="139">
        <v>61</v>
      </c>
      <c r="H22" s="87">
        <f>SUM(E22:G22)</f>
        <v>33080</v>
      </c>
      <c r="I22" s="88">
        <f>SUM(D22:G22)</f>
        <v>212524</v>
      </c>
    </row>
    <row r="23" spans="1:9" ht="12.75">
      <c r="A23" s="29" t="s">
        <v>29</v>
      </c>
      <c r="B23" s="2"/>
      <c r="C23" s="2"/>
      <c r="D23" s="87">
        <v>531360</v>
      </c>
      <c r="E23" s="87">
        <v>32257</v>
      </c>
      <c r="F23" s="87">
        <v>18005</v>
      </c>
      <c r="G23" s="87">
        <v>541</v>
      </c>
      <c r="H23" s="87">
        <f>SUM(E23:G23)</f>
        <v>50803</v>
      </c>
      <c r="I23" s="88">
        <f>SUM(D23:G23)</f>
        <v>582163</v>
      </c>
    </row>
    <row r="24" spans="1:9" ht="12.75">
      <c r="A24" s="29" t="s">
        <v>75</v>
      </c>
      <c r="B24" s="2"/>
      <c r="C24" s="3"/>
      <c r="D24" s="152">
        <v>150492</v>
      </c>
      <c r="E24" s="152">
        <v>7628</v>
      </c>
      <c r="F24" s="152">
        <v>7512</v>
      </c>
      <c r="G24" s="152">
        <v>128</v>
      </c>
      <c r="H24" s="87">
        <f>SUM(E24:G24)</f>
        <v>15268</v>
      </c>
      <c r="I24" s="88">
        <f>SUM(D24:G24)</f>
        <v>165760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2270643</v>
      </c>
      <c r="E25" s="33">
        <f t="shared" si="1"/>
        <v>200800</v>
      </c>
      <c r="F25" s="33">
        <f t="shared" si="1"/>
        <v>64217</v>
      </c>
      <c r="G25" s="33">
        <f t="shared" si="1"/>
        <v>1390</v>
      </c>
      <c r="H25" s="33">
        <f t="shared" si="1"/>
        <v>266407</v>
      </c>
      <c r="I25" s="34">
        <f t="shared" si="1"/>
        <v>2537050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0.10375200472693509</v>
      </c>
      <c r="E30" s="93">
        <f t="shared" si="2"/>
        <v>0.27050374335173955</v>
      </c>
      <c r="F30" s="93">
        <f t="shared" si="2"/>
        <v>0.5861533685190935</v>
      </c>
      <c r="G30" s="93">
        <f t="shared" si="2"/>
        <v>0.911504424778761</v>
      </c>
      <c r="H30" s="93">
        <f>H10/H20</f>
        <v>0.32887952541997006</v>
      </c>
      <c r="I30" s="94">
        <f>I10/I20</f>
        <v>0.1334986484209601</v>
      </c>
    </row>
    <row r="31" spans="1:9" ht="12.75">
      <c r="A31" s="29" t="s">
        <v>31</v>
      </c>
      <c r="B31" s="2"/>
      <c r="C31" s="3"/>
      <c r="D31" s="93">
        <f t="shared" si="2"/>
        <v>0.23701069679727263</v>
      </c>
      <c r="E31" s="93">
        <f t="shared" si="2"/>
        <v>0.3542459841764565</v>
      </c>
      <c r="F31" s="93">
        <f t="shared" si="2"/>
        <v>0.6283763277693475</v>
      </c>
      <c r="G31" s="93">
        <f t="shared" si="2"/>
        <v>0.943327239488117</v>
      </c>
      <c r="H31" s="93">
        <f aca="true" t="shared" si="3" ref="D31:I34">H11/H21</f>
        <v>0.41178667805034225</v>
      </c>
      <c r="I31" s="94">
        <f t="shared" si="3"/>
        <v>0.2545986503414803</v>
      </c>
    </row>
    <row r="32" spans="1:9" ht="12.75">
      <c r="A32" s="29" t="s">
        <v>65</v>
      </c>
      <c r="B32" s="2"/>
      <c r="C32" s="3"/>
      <c r="D32" s="93">
        <f>D12/D22</f>
        <v>0.1271260114576135</v>
      </c>
      <c r="E32" s="93">
        <f t="shared" si="3"/>
        <v>0.3312562221157037</v>
      </c>
      <c r="F32" s="93">
        <f>F12/F22</f>
        <v>0.532892505934215</v>
      </c>
      <c r="G32" s="93">
        <f t="shared" si="3"/>
        <v>0.9672131147540983</v>
      </c>
      <c r="H32" s="93">
        <f t="shared" si="3"/>
        <v>0.3683796856106409</v>
      </c>
      <c r="I32" s="94">
        <f t="shared" si="3"/>
        <v>0.16467787167566958</v>
      </c>
    </row>
    <row r="33" spans="1:9" ht="12.75">
      <c r="A33" s="29" t="s">
        <v>29</v>
      </c>
      <c r="B33" s="2"/>
      <c r="C33" s="3"/>
      <c r="D33" s="93">
        <f t="shared" si="3"/>
        <v>0.1930687292984041</v>
      </c>
      <c r="E33" s="93">
        <f t="shared" si="3"/>
        <v>0.3460954211488979</v>
      </c>
      <c r="F33" s="93">
        <f t="shared" si="3"/>
        <v>0.5588447653429602</v>
      </c>
      <c r="G33" s="93">
        <f t="shared" si="3"/>
        <v>0.866913123844732</v>
      </c>
      <c r="H33" s="93">
        <f t="shared" si="3"/>
        <v>0.42704171013522824</v>
      </c>
      <c r="I33" s="94">
        <f t="shared" si="3"/>
        <v>0.21348660083172583</v>
      </c>
    </row>
    <row r="34" spans="1:9" ht="12.75">
      <c r="A34" s="29" t="s">
        <v>75</v>
      </c>
      <c r="B34" s="2"/>
      <c r="C34" s="3"/>
      <c r="D34" s="93">
        <f t="shared" si="3"/>
        <v>0.02618079366345055</v>
      </c>
      <c r="E34" s="93">
        <f t="shared" si="3"/>
        <v>0.02792343995804929</v>
      </c>
      <c r="F34" s="93">
        <f t="shared" si="3"/>
        <v>0.025692225772097975</v>
      </c>
      <c r="G34" s="93">
        <f t="shared" si="3"/>
        <v>0.015625</v>
      </c>
      <c r="H34" s="93">
        <f t="shared" si="3"/>
        <v>0.026722556981922975</v>
      </c>
      <c r="I34" s="94">
        <f t="shared" si="3"/>
        <v>0.026230694980694982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0.19016507658843773</v>
      </c>
      <c r="E35" s="63">
        <f t="shared" si="4"/>
        <v>0.32512450199203186</v>
      </c>
      <c r="F35" s="63">
        <f t="shared" si="4"/>
        <v>0.5253749007272218</v>
      </c>
      <c r="G35" s="63">
        <f t="shared" si="4"/>
        <v>0.8266187050359712</v>
      </c>
      <c r="H35" s="63">
        <f t="shared" si="4"/>
        <v>0.37601114084840115</v>
      </c>
      <c r="I35" s="64">
        <f t="shared" si="4"/>
        <v>0.20968014032045093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5"/>
    </row>
    <row r="40" spans="1:9" ht="12.75">
      <c r="A40" s="29" t="s">
        <v>13</v>
      </c>
      <c r="B40" s="6"/>
      <c r="C40" s="6"/>
      <c r="D40" s="87">
        <v>65.1</v>
      </c>
      <c r="E40" s="87">
        <v>51</v>
      </c>
      <c r="F40" s="87">
        <v>256.4</v>
      </c>
      <c r="G40" s="87">
        <v>207.7</v>
      </c>
      <c r="H40" s="87">
        <f>SUM(E40:G40)</f>
        <v>515.0999999999999</v>
      </c>
      <c r="I40" s="88">
        <f>SUM(D40:G40)</f>
        <v>580.2</v>
      </c>
    </row>
    <row r="41" spans="1:9" s="67" customFormat="1" ht="12.75">
      <c r="A41" s="37" t="s">
        <v>31</v>
      </c>
      <c r="B41" s="68"/>
      <c r="C41" s="68"/>
      <c r="D41" s="89">
        <v>802.41</v>
      </c>
      <c r="E41" s="89">
        <v>106.73</v>
      </c>
      <c r="F41" s="89">
        <v>1224.16</v>
      </c>
      <c r="G41" s="95">
        <v>1075.17</v>
      </c>
      <c r="H41" s="87">
        <f>SUM(E41:G41)</f>
        <v>2406.0600000000004</v>
      </c>
      <c r="I41" s="88">
        <f>SUM(D41:G41)</f>
        <v>3208.4700000000003</v>
      </c>
    </row>
    <row r="42" spans="1:9" ht="12.75">
      <c r="A42" s="37" t="s">
        <v>65</v>
      </c>
      <c r="B42" s="6"/>
      <c r="C42" s="6"/>
      <c r="D42" s="139">
        <v>68.7</v>
      </c>
      <c r="E42" s="139">
        <v>29.4</v>
      </c>
      <c r="F42" s="139">
        <v>161.7</v>
      </c>
      <c r="G42" s="139">
        <v>101.6</v>
      </c>
      <c r="H42" s="97">
        <f>SUM(E42:G42)</f>
        <v>292.7</v>
      </c>
      <c r="I42" s="88">
        <f>SUM(D42:G42)</f>
        <v>361.4</v>
      </c>
    </row>
    <row r="43" spans="1:9" ht="12.75">
      <c r="A43" s="37" t="s">
        <v>29</v>
      </c>
      <c r="B43" s="6"/>
      <c r="C43" s="6"/>
      <c r="D43" s="87">
        <v>284</v>
      </c>
      <c r="E43" s="87">
        <v>32.6</v>
      </c>
      <c r="F43" s="87">
        <v>662.5</v>
      </c>
      <c r="G43" s="87">
        <v>589.3</v>
      </c>
      <c r="H43" s="87">
        <f>SUM(E43:G43)</f>
        <v>1284.4</v>
      </c>
      <c r="I43" s="88">
        <f>SUM(D43:G43)</f>
        <v>1568.4</v>
      </c>
    </row>
    <row r="44" spans="1:9" ht="12.75">
      <c r="A44" s="29" t="s">
        <v>75</v>
      </c>
      <c r="B44" s="6"/>
      <c r="C44" s="7"/>
      <c r="D44" s="152">
        <v>13.1</v>
      </c>
      <c r="E44" s="152">
        <v>0.7</v>
      </c>
      <c r="F44" s="152">
        <v>5.4</v>
      </c>
      <c r="G44" s="152">
        <v>0.6</v>
      </c>
      <c r="H44" s="87">
        <f>SUM(E44:G44)</f>
        <v>6.7</v>
      </c>
      <c r="I44" s="88">
        <f>SUM(D44:G44)</f>
        <v>19.8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1233.31</v>
      </c>
      <c r="E45" s="33">
        <f t="shared" si="5"/>
        <v>220.43</v>
      </c>
      <c r="F45" s="33">
        <f t="shared" si="5"/>
        <v>2310.1600000000003</v>
      </c>
      <c r="G45" s="33">
        <f t="shared" si="5"/>
        <v>1974.37</v>
      </c>
      <c r="H45" s="33">
        <f t="shared" si="5"/>
        <v>4504.96</v>
      </c>
      <c r="I45" s="34">
        <f t="shared" si="5"/>
        <v>5738.2699999999995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640.7</v>
      </c>
      <c r="E50" s="87">
        <v>98.6</v>
      </c>
      <c r="F50" s="87">
        <v>350.5</v>
      </c>
      <c r="G50" s="147">
        <v>222</v>
      </c>
      <c r="H50" s="87">
        <f>SUM(E50:G50)</f>
        <v>671.1</v>
      </c>
      <c r="I50" s="98">
        <f>SUM(D50:G50)</f>
        <v>1311.8000000000002</v>
      </c>
    </row>
    <row r="51" spans="1:9" s="67" customFormat="1" ht="12.75">
      <c r="A51" s="37" t="s">
        <v>31</v>
      </c>
      <c r="B51" s="68"/>
      <c r="C51" s="68"/>
      <c r="D51" s="89">
        <v>3281.01</v>
      </c>
      <c r="E51" s="89">
        <v>295.26</v>
      </c>
      <c r="F51" s="89">
        <v>1613.16</v>
      </c>
      <c r="G51" s="89">
        <v>1120.31</v>
      </c>
      <c r="H51" s="87">
        <f>SUM(E51:G51)</f>
        <v>3028.73</v>
      </c>
      <c r="I51" s="98">
        <f>SUM(D51:G51)</f>
        <v>6309.74</v>
      </c>
    </row>
    <row r="52" spans="1:9" ht="12.75">
      <c r="A52" s="37" t="s">
        <v>65</v>
      </c>
      <c r="B52" s="6"/>
      <c r="C52" s="6"/>
      <c r="D52" s="139">
        <v>478.9</v>
      </c>
      <c r="E52" s="139">
        <v>67.6</v>
      </c>
      <c r="F52" s="139">
        <v>218.2</v>
      </c>
      <c r="G52" s="139">
        <v>102.7</v>
      </c>
      <c r="H52" s="97">
        <f>SUM(E52:G52)</f>
        <v>388.49999999999994</v>
      </c>
      <c r="I52" s="98">
        <f>SUM(D52:G52)</f>
        <v>867.4000000000001</v>
      </c>
    </row>
    <row r="53" spans="1:9" ht="12.75">
      <c r="A53" s="37" t="s">
        <v>29</v>
      </c>
      <c r="B53" s="6"/>
      <c r="C53" s="6"/>
      <c r="D53" s="87">
        <v>1436.4</v>
      </c>
      <c r="E53" s="87">
        <v>78.3</v>
      </c>
      <c r="F53" s="87">
        <v>869.4</v>
      </c>
      <c r="G53" s="87">
        <v>633.7</v>
      </c>
      <c r="H53" s="87">
        <f>SUM(E53:G53)</f>
        <v>1581.4</v>
      </c>
      <c r="I53" s="98">
        <f>SUM(D53:G53)</f>
        <v>3017.8</v>
      </c>
    </row>
    <row r="54" spans="1:9" ht="12.75">
      <c r="A54" s="29" t="s">
        <v>75</v>
      </c>
      <c r="B54" s="6"/>
      <c r="C54" s="7"/>
      <c r="D54" s="152">
        <v>448.9</v>
      </c>
      <c r="E54" s="152">
        <v>21.5</v>
      </c>
      <c r="F54" s="152">
        <v>176.5</v>
      </c>
      <c r="G54" s="152">
        <v>42.8</v>
      </c>
      <c r="H54" s="87">
        <f>SUM(E54:G54)</f>
        <v>240.8</v>
      </c>
      <c r="I54" s="98">
        <f>SUM(D54:G54)</f>
        <v>689.6999999999999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6285.91</v>
      </c>
      <c r="E55" s="33">
        <f t="shared" si="6"/>
        <v>561.26</v>
      </c>
      <c r="F55" s="33">
        <f t="shared" si="6"/>
        <v>3227.76</v>
      </c>
      <c r="G55" s="33">
        <f t="shared" si="6"/>
        <v>2121.51</v>
      </c>
      <c r="H55" s="33">
        <f t="shared" si="6"/>
        <v>5910.53</v>
      </c>
      <c r="I55" s="34">
        <f t="shared" si="6"/>
        <v>12196.440000000002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0.10160761666926797</v>
      </c>
      <c r="E60" s="93">
        <f>E40/E50</f>
        <v>0.5172413793103449</v>
      </c>
      <c r="F60" s="93">
        <f>F40/F50</f>
        <v>0.7315263908701853</v>
      </c>
      <c r="G60" s="93">
        <f>G40/G50</f>
        <v>0.9355855855855856</v>
      </c>
      <c r="H60" s="93">
        <f>H40/H50</f>
        <v>0.7675458202950378</v>
      </c>
      <c r="I60" s="94">
        <f>I40/I50</f>
        <v>0.44229303247446256</v>
      </c>
    </row>
    <row r="61" spans="1:9" ht="12.75">
      <c r="A61" s="37" t="s">
        <v>31</v>
      </c>
      <c r="B61" s="2"/>
      <c r="C61" s="3"/>
      <c r="D61" s="93">
        <f>D41/D51</f>
        <v>0.24456188795523326</v>
      </c>
      <c r="E61" s="93">
        <f>E41/E51</f>
        <v>0.36147801937275625</v>
      </c>
      <c r="F61" s="93">
        <f>F41/F51</f>
        <v>0.7588583897443527</v>
      </c>
      <c r="G61" s="93">
        <f>G41/G51</f>
        <v>0.9597075809374193</v>
      </c>
      <c r="H61" s="93">
        <f>H41/H51</f>
        <v>0.7944121793623071</v>
      </c>
      <c r="I61" s="94">
        <f aca="true" t="shared" si="7" ref="H61:I64">I41/I51</f>
        <v>0.5084948032724012</v>
      </c>
    </row>
    <row r="62" spans="1:9" ht="12.75">
      <c r="A62" s="37" t="s">
        <v>65</v>
      </c>
      <c r="B62" s="2"/>
      <c r="C62" s="3"/>
      <c r="D62" s="93">
        <f>D42/D52</f>
        <v>0.14345374817289624</v>
      </c>
      <c r="E62" s="93">
        <f aca="true" t="shared" si="8" ref="D62:G64">E42/E52</f>
        <v>0.4349112426035503</v>
      </c>
      <c r="F62" s="93">
        <f t="shared" si="8"/>
        <v>0.7410632447296058</v>
      </c>
      <c r="G62" s="93">
        <f>G42/G52</f>
        <v>0.9892891918208373</v>
      </c>
      <c r="H62" s="93">
        <f>H42/H52</f>
        <v>0.7534105534105535</v>
      </c>
      <c r="I62" s="94">
        <f t="shared" si="7"/>
        <v>0.416647452155868</v>
      </c>
    </row>
    <row r="63" spans="1:9" ht="12.75">
      <c r="A63" s="37" t="s">
        <v>29</v>
      </c>
      <c r="B63" s="2"/>
      <c r="C63" s="3"/>
      <c r="D63" s="93">
        <f t="shared" si="8"/>
        <v>0.19771651350598718</v>
      </c>
      <c r="E63" s="93">
        <f t="shared" si="8"/>
        <v>0.4163473818646233</v>
      </c>
      <c r="F63" s="93">
        <f t="shared" si="8"/>
        <v>0.7620197837589142</v>
      </c>
      <c r="G63" s="93">
        <f t="shared" si="8"/>
        <v>0.9299353006154331</v>
      </c>
      <c r="H63" s="93">
        <f t="shared" si="7"/>
        <v>0.8121917288478563</v>
      </c>
      <c r="I63" s="94">
        <f t="shared" si="7"/>
        <v>0.5197163496586917</v>
      </c>
    </row>
    <row r="64" spans="1:9" ht="12.75">
      <c r="A64" s="29" t="s">
        <v>75</v>
      </c>
      <c r="B64" s="2"/>
      <c r="C64" s="3"/>
      <c r="D64" s="93">
        <f t="shared" si="8"/>
        <v>0.029182445979059925</v>
      </c>
      <c r="E64" s="93">
        <f t="shared" si="8"/>
        <v>0.03255813953488372</v>
      </c>
      <c r="F64" s="93">
        <f t="shared" si="8"/>
        <v>0.03059490084985836</v>
      </c>
      <c r="G64" s="93">
        <f t="shared" si="8"/>
        <v>0.014018691588785047</v>
      </c>
      <c r="H64" s="93">
        <f t="shared" si="7"/>
        <v>0.02782392026578073</v>
      </c>
      <c r="I64" s="94">
        <f t="shared" si="7"/>
        <v>0.02870813397129187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0.19620230006474798</v>
      </c>
      <c r="E65" s="63">
        <f t="shared" si="9"/>
        <v>0.39274133200299327</v>
      </c>
      <c r="F65" s="63">
        <f t="shared" si="9"/>
        <v>0.715716162292116</v>
      </c>
      <c r="G65" s="63">
        <f t="shared" si="9"/>
        <v>0.9306437396005673</v>
      </c>
      <c r="H65" s="63">
        <f t="shared" si="9"/>
        <v>0.7621922230324523</v>
      </c>
      <c r="I65" s="64">
        <f t="shared" si="9"/>
        <v>0.47048728973372544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39</v>
      </c>
      <c r="E70" s="100">
        <v>38</v>
      </c>
      <c r="F70" s="100">
        <v>35</v>
      </c>
      <c r="G70" s="100">
        <v>16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67</v>
      </c>
      <c r="E71" s="90">
        <v>74</v>
      </c>
      <c r="F71" s="90">
        <v>63</v>
      </c>
      <c r="G71" s="90">
        <v>20</v>
      </c>
      <c r="H71" s="101"/>
      <c r="I71" s="102"/>
    </row>
    <row r="72" spans="1:9" ht="12.75">
      <c r="A72" s="37" t="s">
        <v>65</v>
      </c>
      <c r="B72" s="2"/>
      <c r="C72" s="2"/>
      <c r="D72" s="103">
        <v>51</v>
      </c>
      <c r="E72" s="103">
        <v>52</v>
      </c>
      <c r="F72" s="103">
        <v>46</v>
      </c>
      <c r="G72" s="103">
        <v>18</v>
      </c>
      <c r="H72" s="101"/>
      <c r="I72" s="102"/>
    </row>
    <row r="73" spans="1:9" ht="12.75">
      <c r="A73" s="37" t="s">
        <v>29</v>
      </c>
      <c r="B73" s="2"/>
      <c r="C73" s="2"/>
      <c r="D73" s="103">
        <v>61</v>
      </c>
      <c r="E73" s="103">
        <v>58</v>
      </c>
      <c r="F73" s="103">
        <v>49</v>
      </c>
      <c r="G73" s="103">
        <v>28</v>
      </c>
      <c r="H73" s="101"/>
      <c r="I73" s="102"/>
    </row>
    <row r="74" spans="1:9" ht="12.75">
      <c r="A74" s="29" t="s">
        <v>75</v>
      </c>
      <c r="B74" s="2"/>
      <c r="C74" s="3"/>
      <c r="D74" s="153">
        <v>8</v>
      </c>
      <c r="E74" s="153">
        <v>6</v>
      </c>
      <c r="F74" s="153">
        <v>3</v>
      </c>
      <c r="G74" s="154">
        <v>2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397</v>
      </c>
      <c r="E84" s="70">
        <v>51</v>
      </c>
      <c r="F84" s="70">
        <v>24</v>
      </c>
      <c r="G84" s="70">
        <v>13</v>
      </c>
      <c r="H84" s="69">
        <f aca="true" t="shared" si="10" ref="H84:H89">SUM(E84:G84)</f>
        <v>88</v>
      </c>
      <c r="I84" s="71">
        <f aca="true" t="shared" si="11" ref="I84:I91">SUM(D84:G84)</f>
        <v>485</v>
      </c>
    </row>
    <row r="85" spans="1:9" ht="12.75">
      <c r="A85" s="29" t="s">
        <v>15</v>
      </c>
      <c r="B85" s="2"/>
      <c r="C85" s="2"/>
      <c r="D85" s="69">
        <v>505</v>
      </c>
      <c r="E85" s="70">
        <v>41</v>
      </c>
      <c r="F85" s="70">
        <v>20</v>
      </c>
      <c r="G85" s="70">
        <v>21</v>
      </c>
      <c r="H85" s="69">
        <f t="shared" si="10"/>
        <v>82</v>
      </c>
      <c r="I85" s="71">
        <f t="shared" si="11"/>
        <v>587</v>
      </c>
    </row>
    <row r="86" spans="1:9" s="67" customFormat="1" ht="12.75">
      <c r="A86" s="29" t="s">
        <v>40</v>
      </c>
      <c r="B86" s="66"/>
      <c r="C86" s="66"/>
      <c r="D86" s="72">
        <v>14505</v>
      </c>
      <c r="E86" s="73">
        <v>457</v>
      </c>
      <c r="F86" s="72">
        <v>292</v>
      </c>
      <c r="G86" s="74">
        <v>15</v>
      </c>
      <c r="H86" s="69">
        <f>SUM(E86:G86)</f>
        <v>764</v>
      </c>
      <c r="I86" s="71">
        <f t="shared" si="11"/>
        <v>15269</v>
      </c>
    </row>
    <row r="87" spans="1:9" s="67" customFormat="1" ht="12.75">
      <c r="A87" s="29" t="s">
        <v>41</v>
      </c>
      <c r="B87" s="66"/>
      <c r="C87" s="66"/>
      <c r="D87" s="72">
        <v>13448</v>
      </c>
      <c r="E87" s="73">
        <v>431</v>
      </c>
      <c r="F87" s="72">
        <v>304</v>
      </c>
      <c r="G87" s="74">
        <v>13</v>
      </c>
      <c r="H87" s="69">
        <f t="shared" si="10"/>
        <v>748</v>
      </c>
      <c r="I87" s="71">
        <f t="shared" si="11"/>
        <v>14196</v>
      </c>
    </row>
    <row r="88" spans="1:9" ht="12.75">
      <c r="A88" s="29" t="s">
        <v>66</v>
      </c>
      <c r="B88" s="2"/>
      <c r="C88" s="2"/>
      <c r="D88" s="137">
        <v>526</v>
      </c>
      <c r="E88" s="138">
        <v>24</v>
      </c>
      <c r="F88" s="138">
        <v>15</v>
      </c>
      <c r="G88" s="138">
        <v>0</v>
      </c>
      <c r="H88" s="69">
        <f t="shared" si="10"/>
        <v>39</v>
      </c>
      <c r="I88" s="71">
        <f t="shared" si="11"/>
        <v>565</v>
      </c>
    </row>
    <row r="89" spans="1:9" ht="12.75">
      <c r="A89" s="29" t="s">
        <v>67</v>
      </c>
      <c r="B89" s="2"/>
      <c r="C89" s="2"/>
      <c r="D89" s="137">
        <v>764</v>
      </c>
      <c r="E89" s="138">
        <v>253</v>
      </c>
      <c r="F89" s="138">
        <v>112</v>
      </c>
      <c r="G89" s="138">
        <v>1</v>
      </c>
      <c r="H89" s="69">
        <f t="shared" si="10"/>
        <v>366</v>
      </c>
      <c r="I89" s="71">
        <f t="shared" si="11"/>
        <v>1130</v>
      </c>
    </row>
    <row r="90" spans="1:9" ht="12.75">
      <c r="A90" s="29" t="s">
        <v>42</v>
      </c>
      <c r="B90" s="2"/>
      <c r="C90" s="2"/>
      <c r="D90" s="69">
        <v>2788</v>
      </c>
      <c r="E90" s="69">
        <v>67</v>
      </c>
      <c r="F90" s="69">
        <v>50</v>
      </c>
      <c r="G90" s="69">
        <v>2</v>
      </c>
      <c r="H90" s="69">
        <f>SUM(E90:G90)</f>
        <v>119</v>
      </c>
      <c r="I90" s="71">
        <f t="shared" si="11"/>
        <v>2907</v>
      </c>
    </row>
    <row r="91" spans="1:9" ht="12.75">
      <c r="A91" s="29" t="s">
        <v>43</v>
      </c>
      <c r="B91" s="2"/>
      <c r="C91" s="2"/>
      <c r="D91" s="69">
        <v>4261</v>
      </c>
      <c r="E91" s="69">
        <v>252</v>
      </c>
      <c r="F91" s="69">
        <v>169</v>
      </c>
      <c r="G91" s="69">
        <v>11</v>
      </c>
      <c r="H91" s="70">
        <f>SUM(E91:G91)</f>
        <v>432</v>
      </c>
      <c r="I91" s="71">
        <f t="shared" si="11"/>
        <v>4693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/>
      <c r="E94" s="21">
        <f aca="true" t="shared" si="12" ref="D94:G95">E84+E86+E88+E90</f>
        <v>599</v>
      </c>
      <c r="F94" s="21">
        <f t="shared" si="12"/>
        <v>381</v>
      </c>
      <c r="G94" s="61">
        <f t="shared" si="12"/>
        <v>30</v>
      </c>
      <c r="H94" s="21">
        <f>+SUM(E94:G94)</f>
        <v>1010</v>
      </c>
      <c r="I94" s="62">
        <f>+SUM(D94:G94)</f>
        <v>1010</v>
      </c>
    </row>
    <row r="95" spans="1:9" ht="13.5" thickBot="1">
      <c r="A95" s="30" t="s">
        <v>45</v>
      </c>
      <c r="B95" s="51"/>
      <c r="C95" s="52"/>
      <c r="D95" s="53">
        <f t="shared" si="12"/>
        <v>18978</v>
      </c>
      <c r="E95" s="53">
        <f t="shared" si="12"/>
        <v>977</v>
      </c>
      <c r="F95" s="53">
        <f t="shared" si="12"/>
        <v>605</v>
      </c>
      <c r="G95" s="59">
        <f t="shared" si="12"/>
        <v>46</v>
      </c>
      <c r="H95" s="53">
        <f>+SUM(E95:G95)</f>
        <v>1628</v>
      </c>
      <c r="I95" s="60">
        <f>+SUM(D95:G95)</f>
        <v>20606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7" t="s">
        <v>48</v>
      </c>
      <c r="B100" s="158"/>
      <c r="C100" s="158"/>
      <c r="D100" s="158"/>
      <c r="E100" s="158"/>
      <c r="F100" s="158"/>
      <c r="G100" s="158"/>
      <c r="H100" s="158"/>
      <c r="I100" s="159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15897</v>
      </c>
      <c r="H103" s="118">
        <v>10710</v>
      </c>
      <c r="I103" s="91">
        <f>SUM(G103:H103)</f>
        <v>26607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57896</v>
      </c>
      <c r="H104" s="118">
        <v>53249</v>
      </c>
      <c r="I104" s="91">
        <f>SUM(G104:H104)</f>
        <v>111145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0.27457855464971676</v>
      </c>
      <c r="H105" s="120">
        <f>H103/H104</f>
        <v>0.2011305376626791</v>
      </c>
      <c r="I105" s="121">
        <f>I103/I104</f>
        <v>0.23938998605425346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59.06</v>
      </c>
      <c r="H107" s="148">
        <v>45.3863</v>
      </c>
      <c r="I107" s="122">
        <f>SUM(G107:H107)</f>
        <v>104.44630000000001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213.94</v>
      </c>
      <c r="H108" s="148">
        <v>229.4804</v>
      </c>
      <c r="I108" s="122">
        <f>SUM(G108:H108)</f>
        <v>443.4204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0.2760587080489857</v>
      </c>
      <c r="H109" s="126">
        <f>H107/H108</f>
        <v>0.19777854666455175</v>
      </c>
      <c r="I109" s="127">
        <f>I107/I108</f>
        <v>0.23554689860908523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60" t="s">
        <v>54</v>
      </c>
      <c r="B113" s="161"/>
      <c r="C113" s="161"/>
      <c r="D113" s="161"/>
      <c r="E113" s="161"/>
      <c r="F113" s="161"/>
      <c r="G113" s="161"/>
      <c r="H113" s="161"/>
      <c r="I113" s="162"/>
    </row>
    <row r="114" spans="1:9" ht="12.75">
      <c r="A114" s="160" t="s">
        <v>55</v>
      </c>
      <c r="B114" s="161"/>
      <c r="C114" s="161"/>
      <c r="D114" s="161"/>
      <c r="E114" s="161"/>
      <c r="F114" s="161"/>
      <c r="G114" s="161"/>
      <c r="H114" s="161"/>
      <c r="I114" s="162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10</v>
      </c>
      <c r="F119" s="132">
        <v>31</v>
      </c>
      <c r="G119" s="132">
        <v>2</v>
      </c>
      <c r="H119" s="132">
        <v>72</v>
      </c>
      <c r="I119" s="150">
        <v>128</v>
      </c>
      <c r="J119" s="130">
        <f>SUM(E119:I119)</f>
        <v>243</v>
      </c>
    </row>
    <row r="120" spans="1:10" ht="13.5" thickBot="1">
      <c r="A120" s="56" t="s">
        <v>59</v>
      </c>
      <c r="B120" s="54"/>
      <c r="C120" s="54"/>
      <c r="D120" s="133"/>
      <c r="E120" s="134">
        <v>14.2</v>
      </c>
      <c r="F120" s="134">
        <v>45</v>
      </c>
      <c r="G120" s="134">
        <v>1</v>
      </c>
      <c r="H120" s="135">
        <v>44.5</v>
      </c>
      <c r="I120" s="151">
        <v>42.8</v>
      </c>
      <c r="J120" s="136">
        <f>SUM(E120:I120)</f>
        <v>147.5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2019-10-23T13:00:45Z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