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autoCompressPictures="0" defaultThemeVersion="124226"/>
  <bookViews>
    <workbookView xWindow="420" yWindow="-225" windowWidth="14475" windowHeight="16440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50" i="1" l="1"/>
  <c r="H53" i="1"/>
  <c r="H52" i="1"/>
  <c r="H51" i="1"/>
  <c r="H43" i="1"/>
  <c r="H42" i="1"/>
  <c r="H41" i="1"/>
  <c r="H40" i="1"/>
  <c r="H23" i="1"/>
  <c r="H22" i="1"/>
  <c r="H21" i="1"/>
  <c r="H20" i="1"/>
  <c r="H13" i="1"/>
  <c r="H12" i="1"/>
  <c r="H11" i="1"/>
  <c r="H10" i="1"/>
  <c r="D15" i="1" l="1"/>
  <c r="I10" i="1"/>
  <c r="H86" i="1"/>
  <c r="D32" i="1"/>
  <c r="G62" i="1"/>
  <c r="D62" i="1"/>
  <c r="I21" i="1"/>
  <c r="I118" i="1"/>
  <c r="D60" i="1"/>
  <c r="D30" i="1"/>
  <c r="H91" i="1"/>
  <c r="H104" i="1"/>
  <c r="G104" i="1"/>
  <c r="I91" i="1"/>
  <c r="I90" i="1"/>
  <c r="I87" i="1"/>
  <c r="I86" i="1"/>
  <c r="D94" i="1"/>
  <c r="E94" i="1"/>
  <c r="F94" i="1"/>
  <c r="G94" i="1"/>
  <c r="D93" i="1"/>
  <c r="E93" i="1"/>
  <c r="F93" i="1"/>
  <c r="G93" i="1"/>
  <c r="I117" i="1"/>
  <c r="H90" i="1"/>
  <c r="H85" i="1"/>
  <c r="H89" i="1"/>
  <c r="I85" i="1"/>
  <c r="I89" i="1"/>
  <c r="H84" i="1"/>
  <c r="H87" i="1"/>
  <c r="H88" i="1"/>
  <c r="I84" i="1"/>
  <c r="I88" i="1"/>
  <c r="I107" i="1"/>
  <c r="I106" i="1"/>
  <c r="I103" i="1"/>
  <c r="I102" i="1"/>
  <c r="E25" i="1"/>
  <c r="F25" i="1"/>
  <c r="G25" i="1"/>
  <c r="G15" i="1"/>
  <c r="D25" i="1"/>
  <c r="E15" i="1"/>
  <c r="F15" i="1"/>
  <c r="I11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2" i="1"/>
  <c r="F33" i="1"/>
  <c r="E31" i="1"/>
  <c r="E32" i="1"/>
  <c r="E33" i="1"/>
  <c r="D31" i="1"/>
  <c r="D33" i="1"/>
  <c r="E60" i="1"/>
  <c r="F60" i="1"/>
  <c r="G60" i="1"/>
  <c r="E30" i="1"/>
  <c r="F30" i="1"/>
  <c r="G30" i="1"/>
  <c r="H108" i="1"/>
  <c r="I119" i="1"/>
  <c r="I116" i="1"/>
  <c r="E45" i="1"/>
  <c r="E55" i="1"/>
  <c r="F45" i="1"/>
  <c r="F55" i="1"/>
  <c r="G45" i="1"/>
  <c r="G55" i="1"/>
  <c r="I43" i="1"/>
  <c r="I53" i="1"/>
  <c r="I40" i="1"/>
  <c r="I50" i="1"/>
  <c r="I41" i="1"/>
  <c r="I42" i="1"/>
  <c r="I51" i="1"/>
  <c r="I52" i="1"/>
  <c r="D45" i="1"/>
  <c r="D55" i="1"/>
  <c r="G108" i="1"/>
  <c r="H33" i="1" l="1"/>
  <c r="G35" i="1"/>
  <c r="I31" i="1"/>
  <c r="I108" i="1"/>
  <c r="D65" i="1"/>
  <c r="H32" i="1"/>
  <c r="I32" i="1"/>
  <c r="H61" i="1"/>
  <c r="I61" i="1"/>
  <c r="H31" i="1"/>
  <c r="I104" i="1"/>
  <c r="I63" i="1"/>
  <c r="F35" i="1"/>
  <c r="E35" i="1"/>
  <c r="I33" i="1"/>
  <c r="I62" i="1"/>
  <c r="I55" i="1"/>
  <c r="H62" i="1"/>
  <c r="D35" i="1"/>
  <c r="I15" i="1"/>
  <c r="G65" i="1"/>
  <c r="H63" i="1"/>
  <c r="H25" i="1"/>
  <c r="I25" i="1"/>
  <c r="H15" i="1"/>
  <c r="I94" i="1"/>
  <c r="H45" i="1"/>
  <c r="H94" i="1"/>
  <c r="H93" i="1"/>
  <c r="I93" i="1"/>
  <c r="F65" i="1"/>
  <c r="E65" i="1"/>
  <c r="H55" i="1"/>
  <c r="I60" i="1"/>
  <c r="H30" i="1"/>
  <c r="I30" i="1"/>
  <c r="I45" i="1"/>
  <c r="H60" i="1"/>
  <c r="I35" i="1" l="1"/>
  <c r="I65" i="1"/>
  <c r="H35" i="1"/>
  <c r="H65" i="1"/>
</calcChain>
</file>

<file path=xl/sharedStrings.xml><?xml version="1.0" encoding="utf-8"?>
<sst xmlns="http://schemas.openxmlformats.org/spreadsheetml/2006/main" count="156" uniqueCount="76">
  <si>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</si>
  <si>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</si>
  <si>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</si>
  <si>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</si>
  <si>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</si>
  <si>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</si>
  <si>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</si>
  <si>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</si>
  <si>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</si>
  <si>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</si>
  <si>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</si>
  <si>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 xml:space="preserve">   if they do not switch to a supplier.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</si>
  <si>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</si>
  <si>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</si>
  <si>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</si>
  <si>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</si>
  <si>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</si>
  <si>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</si>
  <si>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</si>
  <si>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</si>
  <si>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</si>
  <si>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</si>
  <si>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</si>
  <si>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</si>
  <si>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</si>
  <si>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</si>
  <si>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</si>
  <si>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</si>
  <si>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</si>
  <si>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</si>
  <si>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</si>
  <si>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</si>
  <si>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</si>
  <si>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</si>
  <si>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</si>
  <si>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</si>
  <si>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</si>
  <si>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</si>
  <si>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</si>
  <si>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</si>
  <si>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</si>
  <si>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</si>
  <si>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</si>
  <si>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</si>
  <si>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</si>
  <si>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</si>
  <si>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</si>
  <si>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</si>
  <si>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</si>
  <si>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</si>
  <si>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</si>
  <si>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</si>
  <si>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</si>
  <si>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</si>
  <si>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</si>
  <si>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</si>
  <si>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</si>
  <si>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</si>
  <si>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</si>
  <si>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</si>
  <si>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</si>
  <si>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</si>
  <si>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</si>
  <si>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</si>
  <si>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</si>
  <si>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</si>
  <si>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</si>
  <si>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</si>
  <si>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</si>
  <si>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</si>
  <si>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</si>
  <si>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</si>
  <si>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</si>
  <si>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</si>
  <si>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</si>
  <si>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Month Ending July 31,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</si>
</sst>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 applyBorder="1"/>
    <xf numFmtId="0" fontId="2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4" fillId="0" borderId="2" xfId="0" applyNumberFormat="1" applyFont="1" applyBorder="1"/>
    <xf numFmtId="165" fontId="4" fillId="0" borderId="3" xfId="0" applyNumberFormat="1" applyFont="1" applyBorder="1"/>
    <xf numFmtId="165" fontId="4" fillId="0" borderId="4" xfId="0" applyNumberFormat="1" applyFont="1" applyBorder="1"/>
    <xf numFmtId="165" fontId="4" fillId="0" borderId="1" xfId="0" applyNumberFormat="1" applyFont="1" applyBorder="1"/>
    <xf numFmtId="165" fontId="4" fillId="2" borderId="1" xfId="0" applyNumberFormat="1" applyFont="1" applyFill="1" applyBorder="1"/>
    <xf numFmtId="3" fontId="5" fillId="0" borderId="1" xfId="0" applyNumberFormat="1" applyFont="1" applyBorder="1"/>
    <xf numFmtId="0" fontId="2" fillId="0" borderId="0" xfId="0" applyFont="1" applyFill="1" applyAlignment="1">
      <alignment horizontal="center"/>
    </xf>
    <xf numFmtId="0" fontId="3" fillId="0" borderId="3" xfId="0" applyFont="1" applyBorder="1"/>
    <xf numFmtId="0" fontId="0" fillId="0" borderId="8" xfId="0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165" fontId="4" fillId="0" borderId="10" xfId="0" applyNumberFormat="1" applyFont="1" applyBorder="1"/>
    <xf numFmtId="165" fontId="4" fillId="0" borderId="11" xfId="0" applyNumberFormat="1" applyFont="1" applyBorder="1"/>
    <xf numFmtId="165" fontId="2" fillId="0" borderId="10" xfId="0" applyNumberFormat="1" applyFont="1" applyBorder="1"/>
    <xf numFmtId="165" fontId="6" fillId="0" borderId="12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165" fontId="4" fillId="2" borderId="11" xfId="0" applyNumberFormat="1" applyFont="1" applyFill="1" applyBorder="1"/>
    <xf numFmtId="0" fontId="6" fillId="0" borderId="15" xfId="0" applyFont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65" fontId="4" fillId="0" borderId="20" xfId="0" applyNumberFormat="1" applyFont="1" applyBorder="1"/>
    <xf numFmtId="165" fontId="4" fillId="0" borderId="21" xfId="0" applyNumberFormat="1" applyFont="1" applyBorder="1"/>
    <xf numFmtId="0" fontId="6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3" fontId="5" fillId="0" borderId="15" xfId="0" applyNumberFormat="1" applyFont="1" applyBorder="1"/>
    <xf numFmtId="0" fontId="0" fillId="0" borderId="13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0" fillId="0" borderId="0" xfId="0" applyBorder="1" applyAlignment="1"/>
    <xf numFmtId="0" fontId="0" fillId="0" borderId="27" xfId="0" applyBorder="1"/>
    <xf numFmtId="3" fontId="5" fillId="0" borderId="29" xfId="0" applyNumberFormat="1" applyFont="1" applyBorder="1"/>
    <xf numFmtId="3" fontId="5" fillId="0" borderId="30" xfId="0" applyNumberFormat="1" applyFont="1" applyBorder="1"/>
    <xf numFmtId="3" fontId="5" fillId="0" borderId="2" xfId="0" applyNumberFormat="1" applyFont="1" applyBorder="1"/>
    <xf numFmtId="3" fontId="5" fillId="0" borderId="31" xfId="0" applyNumberFormat="1" applyFont="1" applyBorder="1"/>
    <xf numFmtId="164" fontId="6" fillId="0" borderId="15" xfId="0" applyNumberFormat="1" applyFont="1" applyFill="1" applyBorder="1"/>
    <xf numFmtId="164" fontId="6" fillId="0" borderId="16" xfId="0" applyNumberFormat="1" applyFont="1" applyFill="1" applyBorder="1"/>
    <xf numFmtId="0" fontId="0" fillId="0" borderId="0" xfId="0" applyAlignment="1"/>
    <xf numFmtId="0" fontId="8" fillId="0" borderId="3" xfId="0" applyFont="1" applyBorder="1"/>
    <xf numFmtId="0" fontId="8" fillId="0" borderId="0" xfId="0" applyFont="1"/>
    <xf numFmtId="165" fontId="8" fillId="0" borderId="3" xfId="0" applyNumberFormat="1" applyFont="1" applyBorder="1"/>
    <xf numFmtId="3" fontId="9" fillId="3" borderId="1" xfId="0" applyNumberFormat="1" applyFont="1" applyFill="1" applyBorder="1" applyAlignment="1"/>
    <xf numFmtId="0" fontId="9" fillId="3" borderId="1" xfId="0" applyFont="1" applyFill="1" applyBorder="1" applyAlignment="1"/>
    <xf numFmtId="3" fontId="9" fillId="3" borderId="11" xfId="0" applyNumberFormat="1" applyFont="1" applyFill="1" applyBorder="1" applyAlignment="1"/>
    <xf numFmtId="3" fontId="9" fillId="3" borderId="1" xfId="0" applyNumberFormat="1" applyFont="1" applyFill="1" applyBorder="1" applyAlignment="1">
      <alignment wrapText="1"/>
    </xf>
    <xf numFmtId="38" fontId="9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0" xfId="0" applyFont="1" applyAlignment="1"/>
    <xf numFmtId="0" fontId="9" fillId="3" borderId="0" xfId="0" applyFont="1" applyFill="1" applyAlignment="1"/>
    <xf numFmtId="0" fontId="9" fillId="0" borderId="0" xfId="0" applyFont="1"/>
    <xf numFmtId="0" fontId="9" fillId="0" borderId="7" xfId="0" applyFont="1" applyBorder="1"/>
    <xf numFmtId="0" fontId="9" fillId="0" borderId="10" xfId="0" applyFont="1" applyBorder="1"/>
    <xf numFmtId="165" fontId="9" fillId="0" borderId="10" xfId="0" applyNumberFormat="1" applyFont="1" applyBorder="1"/>
    <xf numFmtId="165" fontId="9" fillId="0" borderId="0" xfId="0" applyNumberFormat="1" applyFont="1" applyBorder="1"/>
    <xf numFmtId="165" fontId="9" fillId="0" borderId="5" xfId="0" applyNumberFormat="1" applyFont="1" applyBorder="1"/>
    <xf numFmtId="0" fontId="9" fillId="0" borderId="22" xfId="0" applyFont="1" applyBorder="1"/>
    <xf numFmtId="0" fontId="9" fillId="0" borderId="26" xfId="0" applyFont="1" applyBorder="1"/>
    <xf numFmtId="0" fontId="9" fillId="0" borderId="12" xfId="0" applyFont="1" applyBorder="1"/>
    <xf numFmtId="0" fontId="9" fillId="0" borderId="0" xfId="0" applyFont="1" applyFill="1"/>
    <xf numFmtId="0" fontId="9" fillId="0" borderId="0" xfId="0" applyFont="1" applyAlignment="1">
      <alignment horizontal="center"/>
    </xf>
    <xf numFmtId="0" fontId="9" fillId="0" borderId="9" xfId="0" applyFont="1" applyBorder="1"/>
    <xf numFmtId="3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right" vertical="top" wrapText="1"/>
    </xf>
    <xf numFmtId="3" fontId="9" fillId="0" borderId="1" xfId="0" applyNumberFormat="1" applyFont="1" applyBorder="1"/>
    <xf numFmtId="3" fontId="9" fillId="2" borderId="1" xfId="0" applyNumberFormat="1" applyFont="1" applyFill="1" applyBorder="1"/>
    <xf numFmtId="3" fontId="9" fillId="0" borderId="11" xfId="0" applyNumberFormat="1" applyFont="1" applyBorder="1"/>
    <xf numFmtId="0" fontId="9" fillId="0" borderId="8" xfId="0" applyFont="1" applyBorder="1"/>
    <xf numFmtId="164" fontId="9" fillId="3" borderId="1" xfId="0" applyNumberFormat="1" applyFont="1" applyFill="1" applyBorder="1"/>
    <xf numFmtId="164" fontId="9" fillId="3" borderId="11" xfId="0" applyNumberFormat="1" applyFont="1" applyFill="1" applyBorder="1"/>
    <xf numFmtId="164" fontId="9" fillId="0" borderId="1" xfId="0" applyNumberFormat="1" applyFont="1" applyFill="1" applyBorder="1"/>
    <xf numFmtId="164" fontId="9" fillId="0" borderId="11" xfId="0" applyNumberFormat="1" applyFont="1" applyFill="1" applyBorder="1"/>
    <xf numFmtId="167" fontId="9" fillId="3" borderId="1" xfId="1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right"/>
    </xf>
    <xf numFmtId="1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/>
    <xf numFmtId="164" fontId="9" fillId="0" borderId="0" xfId="0" applyNumberFormat="1" applyFont="1" applyBorder="1"/>
    <xf numFmtId="0" fontId="9" fillId="3" borderId="1" xfId="0" applyFont="1" applyFill="1" applyBorder="1" applyAlignment="1">
      <alignment horizontal="right"/>
    </xf>
    <xf numFmtId="0" fontId="9" fillId="2" borderId="4" xfId="0" applyFont="1" applyFill="1" applyBorder="1"/>
    <xf numFmtId="0" fontId="9" fillId="2" borderId="11" xfId="0" applyFont="1" applyFill="1" applyBorder="1"/>
    <xf numFmtId="0" fontId="9" fillId="4" borderId="1" xfId="0" applyFont="1" applyFill="1" applyBorder="1" applyAlignment="1">
      <alignment horizontal="right"/>
    </xf>
    <xf numFmtId="0" fontId="9" fillId="0" borderId="1" xfId="0" applyFont="1" applyBorder="1"/>
    <xf numFmtId="0" fontId="9" fillId="0" borderId="2" xfId="0" applyFont="1" applyBorder="1"/>
    <xf numFmtId="0" fontId="9" fillId="2" borderId="1" xfId="0" applyFont="1" applyFill="1" applyBorder="1"/>
    <xf numFmtId="0" fontId="9" fillId="0" borderId="0" xfId="0" applyFont="1" applyBorder="1"/>
    <xf numFmtId="0" fontId="9" fillId="0" borderId="23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0" xfId="0" applyFont="1" applyBorder="1" applyAlignment="1"/>
    <xf numFmtId="0" fontId="9" fillId="0" borderId="23" xfId="0" applyFont="1" applyBorder="1" applyAlignment="1"/>
    <xf numFmtId="0" fontId="9" fillId="0" borderId="0" xfId="0" applyFont="1" applyBorder="1" applyAlignment="1">
      <alignment horizontal="center"/>
    </xf>
    <xf numFmtId="0" fontId="9" fillId="0" borderId="6" xfId="0" applyFont="1" applyBorder="1"/>
    <xf numFmtId="0" fontId="9" fillId="0" borderId="11" xfId="0" applyFont="1" applyBorder="1"/>
    <xf numFmtId="0" fontId="9" fillId="0" borderId="3" xfId="0" applyFont="1" applyBorder="1"/>
    <xf numFmtId="0" fontId="9" fillId="0" borderId="1" xfId="0" applyFont="1" applyBorder="1" applyAlignment="1">
      <alignment horizontal="right"/>
    </xf>
    <xf numFmtId="3" fontId="9" fillId="3" borderId="4" xfId="0" applyNumberFormat="1" applyFont="1" applyFill="1" applyBorder="1"/>
    <xf numFmtId="10" fontId="9" fillId="0" borderId="1" xfId="0" applyNumberFormat="1" applyFont="1" applyBorder="1" applyAlignment="1">
      <alignment horizontal="right"/>
    </xf>
    <xf numFmtId="10" fontId="9" fillId="0" borderId="4" xfId="0" applyNumberFormat="1" applyFont="1" applyBorder="1"/>
    <xf numFmtId="10" fontId="9" fillId="0" borderId="11" xfId="0" applyNumberFormat="1" applyFont="1" applyBorder="1"/>
    <xf numFmtId="167" fontId="9" fillId="3" borderId="4" xfId="1" applyNumberFormat="1" applyFont="1" applyFill="1" applyBorder="1"/>
    <xf numFmtId="166" fontId="9" fillId="0" borderId="11" xfId="0" applyNumberFormat="1" applyFont="1" applyBorder="1"/>
    <xf numFmtId="0" fontId="9" fillId="0" borderId="13" xfId="0" applyFont="1" applyBorder="1"/>
    <xf numFmtId="0" fontId="9" fillId="0" borderId="24" xfId="0" applyFont="1" applyBorder="1"/>
    <xf numFmtId="10" fontId="9" fillId="0" borderId="25" xfId="0" applyNumberFormat="1" applyFont="1" applyBorder="1"/>
    <xf numFmtId="10" fontId="9" fillId="0" borderId="15" xfId="0" applyNumberFormat="1" applyFont="1" applyBorder="1"/>
    <xf numFmtId="10" fontId="9" fillId="0" borderId="16" xfId="0" applyNumberFormat="1" applyFont="1" applyBorder="1"/>
    <xf numFmtId="0" fontId="9" fillId="0" borderId="4" xfId="0" applyFont="1" applyBorder="1"/>
    <xf numFmtId="1" fontId="9" fillId="0" borderId="1" xfId="0" applyNumberFormat="1" applyFont="1" applyBorder="1"/>
    <xf numFmtId="1" fontId="9" fillId="0" borderId="11" xfId="0" applyNumberFormat="1" applyFont="1" applyBorder="1"/>
    <xf numFmtId="4" fontId="9" fillId="0" borderId="0" xfId="0" applyNumberFormat="1" applyFont="1"/>
    <xf numFmtId="1" fontId="9" fillId="3" borderId="1" xfId="0" applyNumberFormat="1" applyFont="1" applyFill="1" applyBorder="1"/>
    <xf numFmtId="0" fontId="9" fillId="0" borderId="14" xfId="0" applyFont="1" applyBorder="1"/>
    <xf numFmtId="1" fontId="9" fillId="3" borderId="15" xfId="0" applyNumberFormat="1" applyFont="1" applyFill="1" applyBorder="1"/>
    <xf numFmtId="3" fontId="9" fillId="3" borderId="15" xfId="0" applyNumberFormat="1" applyFont="1" applyFill="1" applyBorder="1"/>
    <xf numFmtId="1" fontId="9" fillId="0" borderId="16" xfId="0" applyNumberFormat="1" applyFont="1" applyBorder="1"/>
    <xf numFmtId="3" fontId="9" fillId="4" borderId="1" xfId="0" applyNumberFormat="1" applyFont="1" applyFill="1" applyBorder="1" applyAlignment="1"/>
    <xf numFmtId="0" fontId="9" fillId="4" borderId="1" xfId="0" applyFont="1" applyFill="1" applyBorder="1" applyAlignment="1"/>
    <xf numFmtId="3" fontId="9" fillId="4" borderId="1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0" xfId="0" applyFont="1"/>
    <xf numFmtId="0" fontId="6" fillId="0" borderId="0" xfId="0" applyFont="1" applyFill="1" applyAlignment="1">
      <alignment horizontal="center"/>
    </xf>
    <xf numFmtId="0" fontId="10" fillId="0" borderId="0" xfId="0" applyFont="1"/>
    <xf numFmtId="3" fontId="1" fillId="3" borderId="1" xfId="0" applyNumberFormat="1" applyFont="1" applyFill="1" applyBorder="1" applyAlignment="1">
      <alignment horizontal="right"/>
    </xf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L144"/>
  <sheetViews>
    <sheetView tabSelected="1" zoomScale="118" zoomScaleNormal="118" zoomScalePageLayoutView="118" workbookViewId="0">
      <selection activeCell="H120" sqref="H120"/>
    </sheetView>
  </sheetViews>
  <sheetFormatPr defaultColWidth="8.85546875" defaultRowHeight="12.75" x14ac:dyDescent="0.2"/>
  <cols>
    <col min="1" max="1" width="8.85546875" style="77"/>
    <col min="3" max="3" width="15.28515625" customWidth="1"/>
    <col min="4" max="4" width="11.85546875" style="77" customWidth="1"/>
    <col min="5" max="5" width="11.42578125" style="77" customWidth="1"/>
    <col min="6" max="7" width="12.42578125" style="77" customWidth="1"/>
    <col min="8" max="9" width="13.28515625" style="77" customWidth="1"/>
  </cols>
  <sheetData>
    <row r="2" spans="1:12" x14ac:dyDescent="0.2">
      <c r="F2" s="5" t="s">
        <v>17</v>
      </c>
    </row>
    <row r="3" spans="1:12" x14ac:dyDescent="0.2">
      <c r="F3" s="5" t="s">
        <v>18</v>
      </c>
      <c r="H3" s="86"/>
    </row>
    <row r="4" spans="1:12" x14ac:dyDescent="0.2">
      <c r="D4" s="86"/>
      <c r="E4" s="86"/>
      <c r="F4" s="22" t="s">
        <v>75</v>
      </c>
      <c r="G4" s="86"/>
      <c r="H4" s="86"/>
    </row>
    <row r="5" spans="1:12" x14ac:dyDescent="0.2">
      <c r="F5" s="153"/>
      <c r="H5" s="152"/>
      <c r="I5" s="152"/>
      <c r="J5" s="152"/>
    </row>
    <row r="6" spans="1:12" x14ac:dyDescent="0.2">
      <c r="E6" s="87"/>
      <c r="F6" s="87" t="s">
        <v>19</v>
      </c>
    </row>
    <row r="7" spans="1:12" ht="13.5" thickBot="1" x14ac:dyDescent="0.25"/>
    <row r="8" spans="1:12" x14ac:dyDescent="0.2">
      <c r="A8" s="78"/>
      <c r="B8" s="24"/>
      <c r="C8" s="24"/>
      <c r="D8" s="25"/>
      <c r="E8" s="25"/>
      <c r="F8" s="26" t="s">
        <v>20</v>
      </c>
      <c r="G8" s="25"/>
      <c r="H8" s="25"/>
      <c r="I8" s="88"/>
    </row>
    <row r="9" spans="1:12" x14ac:dyDescent="0.2">
      <c r="A9" s="27" t="s">
        <v>21</v>
      </c>
      <c r="B9" s="11"/>
      <c r="C9" s="12"/>
      <c r="D9" s="13" t="s">
        <v>22</v>
      </c>
      <c r="E9" s="13" t="s">
        <v>23</v>
      </c>
      <c r="F9" s="13" t="s">
        <v>24</v>
      </c>
      <c r="G9" s="13" t="s">
        <v>25</v>
      </c>
      <c r="H9" s="13" t="s">
        <v>26</v>
      </c>
      <c r="I9" s="28" t="s">
        <v>27</v>
      </c>
    </row>
    <row r="10" spans="1:12" x14ac:dyDescent="0.2">
      <c r="A10" s="29" t="s">
        <v>13</v>
      </c>
      <c r="B10" s="2"/>
      <c r="C10" s="23"/>
      <c r="D10" s="89">
        <v>26678</v>
      </c>
      <c r="E10" s="89">
        <v>7116</v>
      </c>
      <c r="F10" s="89">
        <v>3633</v>
      </c>
      <c r="G10" s="89">
        <v>106</v>
      </c>
      <c r="H10" s="89">
        <f>SUM(E10:G10)</f>
        <v>10855</v>
      </c>
      <c r="I10" s="90">
        <f>SUM(D10:G10)</f>
        <v>37533</v>
      </c>
    </row>
    <row r="11" spans="1:12" s="67" customFormat="1" x14ac:dyDescent="0.2">
      <c r="A11" s="29" t="s">
        <v>28</v>
      </c>
      <c r="B11" s="66"/>
      <c r="C11" s="66"/>
      <c r="D11" s="91">
        <v>279069</v>
      </c>
      <c r="E11" s="91">
        <v>36012</v>
      </c>
      <c r="F11" s="91">
        <v>17115</v>
      </c>
      <c r="G11" s="92">
        <v>562</v>
      </c>
      <c r="H11" s="89">
        <f>SUM(E11:G11)</f>
        <v>53689</v>
      </c>
      <c r="I11" s="90">
        <f>SUM(D11:G11)</f>
        <v>332758</v>
      </c>
    </row>
    <row r="12" spans="1:12" x14ac:dyDescent="0.2">
      <c r="A12" s="29" t="s">
        <v>65</v>
      </c>
      <c r="B12" s="2"/>
      <c r="C12" s="2"/>
      <c r="D12" s="146">
        <v>26866</v>
      </c>
      <c r="E12" s="146">
        <v>8629</v>
      </c>
      <c r="F12" s="146">
        <v>3003</v>
      </c>
      <c r="G12" s="146">
        <v>83</v>
      </c>
      <c r="H12" s="89">
        <f>SUM(E12:G12)</f>
        <v>11715</v>
      </c>
      <c r="I12" s="90">
        <f>SUM(D12:G12)</f>
        <v>38581</v>
      </c>
    </row>
    <row r="13" spans="1:12" ht="15.75" x14ac:dyDescent="0.25">
      <c r="A13" s="29" t="s">
        <v>29</v>
      </c>
      <c r="B13" s="2"/>
      <c r="C13" s="2"/>
      <c r="D13" s="146">
        <v>107126</v>
      </c>
      <c r="E13" s="146">
        <v>11402</v>
      </c>
      <c r="F13" s="146">
        <v>10014</v>
      </c>
      <c r="G13" s="146">
        <v>502</v>
      </c>
      <c r="H13" s="89">
        <f>SUM(E13:G13)</f>
        <v>21918</v>
      </c>
      <c r="I13" s="90">
        <f>SUM(D13:G13)</f>
        <v>129044</v>
      </c>
      <c r="L13" s="154"/>
    </row>
    <row r="14" spans="1:12" x14ac:dyDescent="0.2">
      <c r="A14" s="79"/>
      <c r="B14" s="2"/>
      <c r="C14" s="3"/>
      <c r="D14" s="147"/>
      <c r="E14" s="147"/>
      <c r="F14" s="147"/>
      <c r="G14" s="147"/>
      <c r="H14" s="94"/>
      <c r="I14" s="95"/>
    </row>
    <row r="15" spans="1:12" ht="13.5" thickBot="1" x14ac:dyDescent="0.25">
      <c r="A15" s="30" t="s">
        <v>27</v>
      </c>
      <c r="B15" s="31"/>
      <c r="C15" s="32"/>
      <c r="D15" s="148">
        <f>SUM(D10:D13)</f>
        <v>439739</v>
      </c>
      <c r="E15" s="148">
        <f>SUM(E10:E13)</f>
        <v>63159</v>
      </c>
      <c r="F15" s="148">
        <f>SUM(F10:F13)</f>
        <v>33765</v>
      </c>
      <c r="G15" s="148">
        <f>SUM(G10:G13)</f>
        <v>1253</v>
      </c>
      <c r="H15" s="33">
        <f t="shared" ref="H15" si="0">SUM(H10:H13)</f>
        <v>98177</v>
      </c>
      <c r="I15" s="34">
        <f>SUM(I10:I13)</f>
        <v>537916</v>
      </c>
    </row>
    <row r="16" spans="1:12" x14ac:dyDescent="0.2">
      <c r="D16" s="102"/>
      <c r="E16" s="102"/>
      <c r="F16" s="102"/>
      <c r="G16" s="102"/>
    </row>
    <row r="17" spans="1:9" ht="13.5" thickBot="1" x14ac:dyDescent="0.25">
      <c r="D17" s="102"/>
      <c r="E17" s="102"/>
      <c r="F17" s="102"/>
      <c r="G17" s="102"/>
    </row>
    <row r="18" spans="1:9" x14ac:dyDescent="0.2">
      <c r="A18" s="78"/>
      <c r="B18" s="24"/>
      <c r="C18" s="24"/>
      <c r="D18" s="149"/>
      <c r="E18" s="149"/>
      <c r="F18" s="150" t="s">
        <v>30</v>
      </c>
      <c r="G18" s="149"/>
      <c r="H18" s="96"/>
      <c r="I18" s="88"/>
    </row>
    <row r="19" spans="1:9" x14ac:dyDescent="0.2">
      <c r="A19" s="27" t="s">
        <v>21</v>
      </c>
      <c r="B19" s="11"/>
      <c r="C19" s="12"/>
      <c r="D19" s="151" t="s">
        <v>22</v>
      </c>
      <c r="E19" s="151" t="s">
        <v>23</v>
      </c>
      <c r="F19" s="151" t="s">
        <v>24</v>
      </c>
      <c r="G19" s="151" t="s">
        <v>25</v>
      </c>
      <c r="H19" s="13" t="s">
        <v>26</v>
      </c>
      <c r="I19" s="28" t="s">
        <v>27</v>
      </c>
    </row>
    <row r="20" spans="1:9" x14ac:dyDescent="0.2">
      <c r="A20" s="29" t="s">
        <v>13</v>
      </c>
      <c r="B20" s="2"/>
      <c r="C20" s="2"/>
      <c r="D20" s="89">
        <v>230167</v>
      </c>
      <c r="E20" s="89">
        <v>28905</v>
      </c>
      <c r="F20" s="89">
        <v>6552</v>
      </c>
      <c r="G20" s="89">
        <v>116</v>
      </c>
      <c r="H20" s="89">
        <f>SUM(E20:G20)</f>
        <v>35573</v>
      </c>
      <c r="I20" s="90">
        <f>SUM(D20:G20)</f>
        <v>265740</v>
      </c>
    </row>
    <row r="21" spans="1:9" s="67" customFormat="1" x14ac:dyDescent="0.2">
      <c r="A21" s="29" t="s">
        <v>31</v>
      </c>
      <c r="B21" s="66"/>
      <c r="C21" s="66"/>
      <c r="D21" s="91">
        <v>1143025</v>
      </c>
      <c r="E21" s="91">
        <v>102063</v>
      </c>
      <c r="F21" s="91">
        <v>27168</v>
      </c>
      <c r="G21" s="91">
        <v>586</v>
      </c>
      <c r="H21" s="89">
        <f>SUM(E21:G21)</f>
        <v>129817</v>
      </c>
      <c r="I21" s="90">
        <f>SUM(D21:G21)</f>
        <v>1272842</v>
      </c>
    </row>
    <row r="22" spans="1:9" x14ac:dyDescent="0.2">
      <c r="A22" s="29" t="s">
        <v>65</v>
      </c>
      <c r="B22" s="2"/>
      <c r="C22" s="2"/>
      <c r="D22" s="146">
        <v>175938</v>
      </c>
      <c r="E22" s="146">
        <v>26943</v>
      </c>
      <c r="F22" s="146">
        <v>5390</v>
      </c>
      <c r="G22" s="146">
        <v>86</v>
      </c>
      <c r="H22" s="89">
        <f>SUM(E22:G22)</f>
        <v>32419</v>
      </c>
      <c r="I22" s="90">
        <f>SUM(D22:G22)</f>
        <v>208357</v>
      </c>
    </row>
    <row r="23" spans="1:9" x14ac:dyDescent="0.2">
      <c r="A23" s="29" t="s">
        <v>29</v>
      </c>
      <c r="B23" s="2"/>
      <c r="C23" s="2"/>
      <c r="D23" s="146">
        <v>510933</v>
      </c>
      <c r="E23" s="146">
        <v>32382</v>
      </c>
      <c r="F23" s="146">
        <v>17315</v>
      </c>
      <c r="G23" s="146">
        <v>606</v>
      </c>
      <c r="H23" s="89">
        <f>SUM(E23:G23)</f>
        <v>50303</v>
      </c>
      <c r="I23" s="90">
        <f>SUM(D23:G23)</f>
        <v>561236</v>
      </c>
    </row>
    <row r="24" spans="1:9" x14ac:dyDescent="0.2">
      <c r="A24" s="79"/>
      <c r="B24" s="2"/>
      <c r="C24" s="3"/>
      <c r="D24" s="93"/>
      <c r="E24" s="93"/>
      <c r="F24" s="93"/>
      <c r="G24" s="93"/>
      <c r="H24" s="93"/>
      <c r="I24" s="95"/>
    </row>
    <row r="25" spans="1:9" ht="13.5" thickBot="1" x14ac:dyDescent="0.25">
      <c r="A25" s="30" t="s">
        <v>27</v>
      </c>
      <c r="B25" s="31"/>
      <c r="C25" s="32"/>
      <c r="D25" s="33">
        <f t="shared" ref="D25:I25" si="1">SUM(D20:D23)</f>
        <v>2060063</v>
      </c>
      <c r="E25" s="33">
        <f t="shared" si="1"/>
        <v>190293</v>
      </c>
      <c r="F25" s="33">
        <f t="shared" si="1"/>
        <v>56425</v>
      </c>
      <c r="G25" s="33">
        <f t="shared" si="1"/>
        <v>1394</v>
      </c>
      <c r="H25" s="33">
        <f t="shared" si="1"/>
        <v>248112</v>
      </c>
      <c r="I25" s="34">
        <f t="shared" si="1"/>
        <v>2308175</v>
      </c>
    </row>
    <row r="27" spans="1:9" ht="13.5" thickBot="1" x14ac:dyDescent="0.25"/>
    <row r="28" spans="1:9" x14ac:dyDescent="0.2">
      <c r="A28" s="78"/>
      <c r="B28" s="24"/>
      <c r="C28" s="24"/>
      <c r="D28" s="96"/>
      <c r="E28" s="96"/>
      <c r="F28" s="26" t="s">
        <v>32</v>
      </c>
      <c r="G28" s="96"/>
      <c r="H28" s="96"/>
      <c r="I28" s="88"/>
    </row>
    <row r="29" spans="1:9" x14ac:dyDescent="0.2">
      <c r="A29" s="27" t="s">
        <v>21</v>
      </c>
      <c r="B29" s="11"/>
      <c r="C29" s="12"/>
      <c r="D29" s="13" t="s">
        <v>22</v>
      </c>
      <c r="E29" s="13" t="s">
        <v>23</v>
      </c>
      <c r="F29" s="13" t="s">
        <v>24</v>
      </c>
      <c r="G29" s="13" t="s">
        <v>25</v>
      </c>
      <c r="H29" s="13" t="s">
        <v>26</v>
      </c>
      <c r="I29" s="28" t="s">
        <v>27</v>
      </c>
    </row>
    <row r="30" spans="1:9" x14ac:dyDescent="0.2">
      <c r="A30" s="29" t="s">
        <v>13</v>
      </c>
      <c r="B30" s="2"/>
      <c r="C30" s="3"/>
      <c r="D30" s="97">
        <f t="shared" ref="D30:G31" si="2">D10/D20</f>
        <v>0.11590714568117932</v>
      </c>
      <c r="E30" s="97">
        <f t="shared" si="2"/>
        <v>0.24618578100674623</v>
      </c>
      <c r="F30" s="97">
        <f t="shared" si="2"/>
        <v>0.55448717948717952</v>
      </c>
      <c r="G30" s="97">
        <f t="shared" si="2"/>
        <v>0.91379310344827591</v>
      </c>
      <c r="H30" s="97">
        <f t="shared" ref="H30" si="3">H10/H20</f>
        <v>0.30514716217355858</v>
      </c>
      <c r="I30" s="98">
        <f>I10/I20</f>
        <v>0.14123955746218109</v>
      </c>
    </row>
    <row r="31" spans="1:9" x14ac:dyDescent="0.2">
      <c r="A31" s="29" t="s">
        <v>31</v>
      </c>
      <c r="B31" s="2"/>
      <c r="C31" s="3"/>
      <c r="D31" s="97">
        <f t="shared" si="2"/>
        <v>0.24414951553990508</v>
      </c>
      <c r="E31" s="97">
        <f t="shared" si="2"/>
        <v>0.35284089238999444</v>
      </c>
      <c r="F31" s="97">
        <f t="shared" si="2"/>
        <v>0.62996908127208484</v>
      </c>
      <c r="G31" s="97">
        <f t="shared" si="2"/>
        <v>0.95904436860068254</v>
      </c>
      <c r="H31" s="97">
        <f t="shared" ref="D31:I33" si="4">H11/H21</f>
        <v>0.41357449332521934</v>
      </c>
      <c r="I31" s="98">
        <f t="shared" si="4"/>
        <v>0.26142914831534469</v>
      </c>
    </row>
    <row r="32" spans="1:9" x14ac:dyDescent="0.2">
      <c r="A32" s="29" t="s">
        <v>65</v>
      </c>
      <c r="B32" s="2"/>
      <c r="C32" s="3"/>
      <c r="D32" s="97">
        <f>D12/D22</f>
        <v>0.15270151985358479</v>
      </c>
      <c r="E32" s="97">
        <f t="shared" si="4"/>
        <v>0.32026871543629143</v>
      </c>
      <c r="F32" s="97">
        <f t="shared" si="4"/>
        <v>0.55714285714285716</v>
      </c>
      <c r="G32" s="97">
        <f t="shared" si="4"/>
        <v>0.96511627906976749</v>
      </c>
      <c r="H32" s="97">
        <f t="shared" si="4"/>
        <v>0.36136216416299083</v>
      </c>
      <c r="I32" s="98">
        <f t="shared" si="4"/>
        <v>0.1851677649419026</v>
      </c>
    </row>
    <row r="33" spans="1:9" x14ac:dyDescent="0.2">
      <c r="A33" s="29" t="s">
        <v>29</v>
      </c>
      <c r="B33" s="2"/>
      <c r="C33" s="3"/>
      <c r="D33" s="97">
        <f t="shared" si="4"/>
        <v>0.20966741236130765</v>
      </c>
      <c r="E33" s="97">
        <f t="shared" si="4"/>
        <v>0.35210919646717315</v>
      </c>
      <c r="F33" s="97">
        <f t="shared" si="4"/>
        <v>0.57834247762056024</v>
      </c>
      <c r="G33" s="97">
        <f t="shared" si="4"/>
        <v>0.82838283828382842</v>
      </c>
      <c r="H33" s="97">
        <f t="shared" si="4"/>
        <v>0.43571953959008408</v>
      </c>
      <c r="I33" s="98">
        <f t="shared" si="4"/>
        <v>0.2299282298355772</v>
      </c>
    </row>
    <row r="34" spans="1:9" x14ac:dyDescent="0.2">
      <c r="A34" s="79"/>
      <c r="B34" s="2"/>
      <c r="C34" s="3"/>
      <c r="D34" s="99"/>
      <c r="E34" s="99"/>
      <c r="F34" s="99"/>
      <c r="G34" s="99"/>
      <c r="H34" s="99"/>
      <c r="I34" s="100"/>
    </row>
    <row r="35" spans="1:9" ht="13.5" thickBot="1" x14ac:dyDescent="0.25">
      <c r="A35" s="30" t="s">
        <v>27</v>
      </c>
      <c r="B35" s="31"/>
      <c r="C35" s="32"/>
      <c r="D35" s="63">
        <f t="shared" ref="D35:I35" si="5">D15/D25</f>
        <v>0.2134590058653546</v>
      </c>
      <c r="E35" s="63">
        <f t="shared" si="5"/>
        <v>0.33190395863221456</v>
      </c>
      <c r="F35" s="63">
        <f t="shared" si="5"/>
        <v>0.59840496233938856</v>
      </c>
      <c r="G35" s="63">
        <f t="shared" si="5"/>
        <v>0.89885222381635577</v>
      </c>
      <c r="H35" s="63">
        <f t="shared" si="5"/>
        <v>0.39569629844586318</v>
      </c>
      <c r="I35" s="64">
        <f t="shared" si="5"/>
        <v>0.2330481874207978</v>
      </c>
    </row>
    <row r="37" spans="1:9" ht="13.5" thickBot="1" x14ac:dyDescent="0.25"/>
    <row r="38" spans="1:9" x14ac:dyDescent="0.2">
      <c r="A38" s="78"/>
      <c r="B38" s="24"/>
      <c r="C38" s="24"/>
      <c r="D38" s="96"/>
      <c r="E38" s="96"/>
      <c r="F38" s="26" t="s">
        <v>33</v>
      </c>
      <c r="G38" s="96"/>
      <c r="H38" s="96"/>
      <c r="I38" s="88"/>
    </row>
    <row r="39" spans="1:9" x14ac:dyDescent="0.2">
      <c r="A39" s="35" t="s">
        <v>21</v>
      </c>
      <c r="B39" s="17"/>
      <c r="C39" s="18"/>
      <c r="D39" s="19" t="s">
        <v>22</v>
      </c>
      <c r="E39" s="19" t="s">
        <v>23</v>
      </c>
      <c r="F39" s="19" t="s">
        <v>24</v>
      </c>
      <c r="G39" s="19" t="s">
        <v>25</v>
      </c>
      <c r="H39" s="19" t="s">
        <v>26</v>
      </c>
      <c r="I39" s="36" t="s">
        <v>27</v>
      </c>
    </row>
    <row r="40" spans="1:9" x14ac:dyDescent="0.2">
      <c r="A40" s="29" t="s">
        <v>13</v>
      </c>
      <c r="B40" s="6"/>
      <c r="C40" s="6"/>
      <c r="D40" s="89">
        <v>75.5</v>
      </c>
      <c r="E40" s="89">
        <v>23.3</v>
      </c>
      <c r="F40" s="89">
        <v>252.4</v>
      </c>
      <c r="G40" s="89">
        <v>240</v>
      </c>
      <c r="H40" s="89">
        <f>SUM(E40:G40)</f>
        <v>515.70000000000005</v>
      </c>
      <c r="I40" s="90">
        <f>SUM(D40:G40)</f>
        <v>591.20000000000005</v>
      </c>
    </row>
    <row r="41" spans="1:9" s="67" customFormat="1" x14ac:dyDescent="0.2">
      <c r="A41" s="37" t="s">
        <v>31</v>
      </c>
      <c r="B41" s="68"/>
      <c r="C41" s="68"/>
      <c r="D41" s="91">
        <v>919.2</v>
      </c>
      <c r="E41" s="91">
        <v>111.56</v>
      </c>
      <c r="F41" s="91">
        <v>1264.1400000000001</v>
      </c>
      <c r="G41" s="101">
        <v>1147.74</v>
      </c>
      <c r="H41" s="89">
        <f>SUM(E41:G41)</f>
        <v>2523.44</v>
      </c>
      <c r="I41" s="90">
        <f>SUM(D41:G41)</f>
        <v>3442.6400000000003</v>
      </c>
    </row>
    <row r="42" spans="1:9" x14ac:dyDescent="0.2">
      <c r="A42" s="37" t="s">
        <v>65</v>
      </c>
      <c r="B42" s="6"/>
      <c r="C42" s="6"/>
      <c r="D42" s="146">
        <v>88.5</v>
      </c>
      <c r="E42" s="146">
        <v>32.200000000000003</v>
      </c>
      <c r="F42" s="146">
        <v>158.1</v>
      </c>
      <c r="G42" s="146">
        <v>126.5</v>
      </c>
      <c r="H42" s="103">
        <f>SUM(E42:G42)</f>
        <v>316.8</v>
      </c>
      <c r="I42" s="90">
        <f>SUM(D42:G42)</f>
        <v>405.3</v>
      </c>
    </row>
    <row r="43" spans="1:9" x14ac:dyDescent="0.2">
      <c r="A43" s="37" t="s">
        <v>29</v>
      </c>
      <c r="B43" s="6"/>
      <c r="C43" s="6"/>
      <c r="D43" s="89">
        <v>321.8</v>
      </c>
      <c r="E43" s="89">
        <v>41</v>
      </c>
      <c r="F43" s="89">
        <v>657.9</v>
      </c>
      <c r="G43" s="89">
        <v>659.9</v>
      </c>
      <c r="H43" s="89">
        <f>SUM(E43:G43)</f>
        <v>1358.8</v>
      </c>
      <c r="I43" s="90">
        <f>SUM(D43:G43)</f>
        <v>1680.6</v>
      </c>
    </row>
    <row r="44" spans="1:9" x14ac:dyDescent="0.2">
      <c r="A44" s="80"/>
      <c r="B44" s="6"/>
      <c r="C44" s="7"/>
      <c r="D44" s="93"/>
      <c r="E44" s="93"/>
      <c r="F44" s="93"/>
      <c r="G44" s="93"/>
      <c r="H44" s="93"/>
      <c r="I44" s="95"/>
    </row>
    <row r="45" spans="1:9" ht="13.5" thickBot="1" x14ac:dyDescent="0.25">
      <c r="A45" s="38" t="s">
        <v>27</v>
      </c>
      <c r="B45" s="39"/>
      <c r="C45" s="40"/>
      <c r="D45" s="33">
        <f t="shared" ref="D45:I45" si="6">SUM(D40:D43)</f>
        <v>1405</v>
      </c>
      <c r="E45" s="33">
        <f t="shared" si="6"/>
        <v>208.06</v>
      </c>
      <c r="F45" s="33">
        <f t="shared" si="6"/>
        <v>2332.54</v>
      </c>
      <c r="G45" s="33">
        <f t="shared" si="6"/>
        <v>2174.14</v>
      </c>
      <c r="H45" s="33">
        <f t="shared" si="6"/>
        <v>4714.7400000000007</v>
      </c>
      <c r="I45" s="34">
        <f t="shared" si="6"/>
        <v>6119.74</v>
      </c>
    </row>
    <row r="46" spans="1:9" x14ac:dyDescent="0.2">
      <c r="A46" s="81"/>
      <c r="B46" s="9"/>
      <c r="C46" s="9"/>
      <c r="D46" s="81"/>
      <c r="E46" s="81"/>
      <c r="F46" s="81"/>
      <c r="G46" s="81"/>
      <c r="H46" s="81"/>
      <c r="I46" s="81"/>
    </row>
    <row r="47" spans="1:9" ht="13.5" thickBot="1" x14ac:dyDescent="0.25">
      <c r="A47" s="82"/>
      <c r="B47" s="8"/>
      <c r="C47" s="8"/>
      <c r="D47" s="82"/>
      <c r="E47" s="82"/>
      <c r="F47" s="82"/>
      <c r="G47" s="82"/>
      <c r="H47" s="82"/>
      <c r="I47" s="82"/>
    </row>
    <row r="48" spans="1:9" x14ac:dyDescent="0.2">
      <c r="A48" s="78"/>
      <c r="B48" s="24"/>
      <c r="C48" s="24"/>
      <c r="D48" s="96"/>
      <c r="E48" s="96"/>
      <c r="F48" s="26" t="s">
        <v>34</v>
      </c>
      <c r="G48" s="96"/>
      <c r="H48" s="96"/>
      <c r="I48" s="88"/>
    </row>
    <row r="49" spans="1:9" x14ac:dyDescent="0.2">
      <c r="A49" s="35" t="s">
        <v>21</v>
      </c>
      <c r="B49" s="17"/>
      <c r="C49" s="18"/>
      <c r="D49" s="19" t="s">
        <v>22</v>
      </c>
      <c r="E49" s="19" t="s">
        <v>23</v>
      </c>
      <c r="F49" s="19" t="s">
        <v>24</v>
      </c>
      <c r="G49" s="19" t="s">
        <v>25</v>
      </c>
      <c r="H49" s="19" t="s">
        <v>26</v>
      </c>
      <c r="I49" s="36" t="s">
        <v>27</v>
      </c>
    </row>
    <row r="50" spans="1:9" x14ac:dyDescent="0.2">
      <c r="A50" s="29" t="s">
        <v>13</v>
      </c>
      <c r="B50" s="6"/>
      <c r="C50" s="6"/>
      <c r="D50" s="89">
        <v>651.9</v>
      </c>
      <c r="E50" s="89">
        <v>77.5</v>
      </c>
      <c r="F50" s="89">
        <v>353.6</v>
      </c>
      <c r="G50" s="155">
        <v>253.7</v>
      </c>
      <c r="H50" s="89">
        <f>SUM(E50:G50)</f>
        <v>684.8</v>
      </c>
      <c r="I50" s="104">
        <f>SUM(D50:G50)</f>
        <v>1336.7</v>
      </c>
    </row>
    <row r="51" spans="1:9" s="67" customFormat="1" x14ac:dyDescent="0.2">
      <c r="A51" s="37" t="s">
        <v>31</v>
      </c>
      <c r="B51" s="68"/>
      <c r="C51" s="68"/>
      <c r="D51" s="91">
        <v>3560.63</v>
      </c>
      <c r="E51" s="91">
        <v>306.49</v>
      </c>
      <c r="F51" s="91">
        <v>1162.8599999999999</v>
      </c>
      <c r="G51" s="91">
        <v>1184.06</v>
      </c>
      <c r="H51" s="89">
        <f>SUM(E51:G51)</f>
        <v>2653.41</v>
      </c>
      <c r="I51" s="104">
        <f>SUM(D51:G51)</f>
        <v>6214.0399999999991</v>
      </c>
    </row>
    <row r="52" spans="1:9" x14ac:dyDescent="0.2">
      <c r="A52" s="37" t="s">
        <v>65</v>
      </c>
      <c r="B52" s="6"/>
      <c r="C52" s="6"/>
      <c r="D52" s="146">
        <v>497.5</v>
      </c>
      <c r="E52" s="146">
        <v>72.900000000000006</v>
      </c>
      <c r="F52" s="146">
        <v>217.7</v>
      </c>
      <c r="G52" s="146">
        <v>128.69999999999999</v>
      </c>
      <c r="H52" s="103">
        <f>SUM(E52:G52)</f>
        <v>419.3</v>
      </c>
      <c r="I52" s="104">
        <f>SUM(D52:G52)</f>
        <v>916.8</v>
      </c>
    </row>
    <row r="53" spans="1:9" x14ac:dyDescent="0.2">
      <c r="A53" s="37" t="s">
        <v>29</v>
      </c>
      <c r="B53" s="6"/>
      <c r="C53" s="6"/>
      <c r="D53" s="89">
        <v>1430.2</v>
      </c>
      <c r="E53" s="89">
        <v>91.1</v>
      </c>
      <c r="F53" s="89">
        <v>849.8</v>
      </c>
      <c r="G53" s="89">
        <v>711.2</v>
      </c>
      <c r="H53" s="89">
        <f>SUM(E53:G53)</f>
        <v>1652.1</v>
      </c>
      <c r="I53" s="104">
        <f>SUM(D53:G53)</f>
        <v>3082.3</v>
      </c>
    </row>
    <row r="54" spans="1:9" x14ac:dyDescent="0.2">
      <c r="A54" s="80"/>
      <c r="B54" s="6"/>
      <c r="C54" s="7"/>
      <c r="D54" s="93"/>
      <c r="E54" s="93"/>
      <c r="F54" s="93"/>
      <c r="G54" s="93"/>
      <c r="H54" s="93"/>
      <c r="I54" s="95"/>
    </row>
    <row r="55" spans="1:9" ht="13.5" thickBot="1" x14ac:dyDescent="0.25">
      <c r="A55" s="38" t="s">
        <v>27</v>
      </c>
      <c r="B55" s="39"/>
      <c r="C55" s="40"/>
      <c r="D55" s="33">
        <f t="shared" ref="D55:I55" si="7">SUM(D50:D53)</f>
        <v>6140.23</v>
      </c>
      <c r="E55" s="33">
        <f t="shared" si="7"/>
        <v>547.99</v>
      </c>
      <c r="F55" s="33">
        <f t="shared" si="7"/>
        <v>2583.96</v>
      </c>
      <c r="G55" s="33">
        <f t="shared" si="7"/>
        <v>2277.66</v>
      </c>
      <c r="H55" s="33">
        <f t="shared" si="7"/>
        <v>5409.6100000000006</v>
      </c>
      <c r="I55" s="34">
        <f t="shared" si="7"/>
        <v>11549.84</v>
      </c>
    </row>
    <row r="56" spans="1:9" x14ac:dyDescent="0.2">
      <c r="A56" s="81"/>
      <c r="B56" s="9"/>
      <c r="C56" s="9"/>
      <c r="D56" s="81"/>
      <c r="E56" s="81"/>
      <c r="F56" s="81"/>
      <c r="G56" s="81"/>
      <c r="H56" s="81"/>
      <c r="I56" s="81"/>
    </row>
    <row r="57" spans="1:9" ht="13.5" thickBot="1" x14ac:dyDescent="0.25"/>
    <row r="58" spans="1:9" x14ac:dyDescent="0.2">
      <c r="A58" s="78"/>
      <c r="B58" s="24"/>
      <c r="C58" s="24"/>
      <c r="D58" s="96"/>
      <c r="E58" s="96"/>
      <c r="F58" s="26" t="s">
        <v>35</v>
      </c>
      <c r="G58" s="96"/>
      <c r="H58" s="96"/>
      <c r="I58" s="88"/>
    </row>
    <row r="59" spans="1:9" x14ac:dyDescent="0.2">
      <c r="A59" s="35" t="s">
        <v>21</v>
      </c>
      <c r="B59" s="11"/>
      <c r="C59" s="12"/>
      <c r="D59" s="19" t="s">
        <v>22</v>
      </c>
      <c r="E59" s="19" t="s">
        <v>23</v>
      </c>
      <c r="F59" s="19" t="s">
        <v>24</v>
      </c>
      <c r="G59" s="19" t="s">
        <v>25</v>
      </c>
      <c r="H59" s="19" t="s">
        <v>26</v>
      </c>
      <c r="I59" s="36" t="s">
        <v>27</v>
      </c>
    </row>
    <row r="60" spans="1:9" x14ac:dyDescent="0.2">
      <c r="A60" s="29" t="s">
        <v>13</v>
      </c>
      <c r="B60" s="2"/>
      <c r="C60" s="3"/>
      <c r="D60" s="97">
        <f>D40/D50</f>
        <v>0.1158153090964872</v>
      </c>
      <c r="E60" s="97">
        <f t="shared" ref="E60:I60" si="8">E40/E50</f>
        <v>0.30064516129032259</v>
      </c>
      <c r="F60" s="97">
        <f t="shared" si="8"/>
        <v>0.71380090497737558</v>
      </c>
      <c r="G60" s="97">
        <f t="shared" si="8"/>
        <v>0.9459992116673237</v>
      </c>
      <c r="H60" s="97">
        <f t="shared" si="8"/>
        <v>0.75306658878504684</v>
      </c>
      <c r="I60" s="98">
        <f t="shared" si="8"/>
        <v>0.44228323483204912</v>
      </c>
    </row>
    <row r="61" spans="1:9" x14ac:dyDescent="0.2">
      <c r="A61" s="37" t="s">
        <v>31</v>
      </c>
      <c r="B61" s="2"/>
      <c r="C61" s="3"/>
      <c r="D61" s="97">
        <f>D41/D51</f>
        <v>0.2581565621814117</v>
      </c>
      <c r="E61" s="97">
        <f>E41/E51</f>
        <v>0.36399229991190579</v>
      </c>
      <c r="F61" s="97">
        <f>F41/F51</f>
        <v>1.0870956091016977</v>
      </c>
      <c r="G61" s="97">
        <f>G41/G51</f>
        <v>0.96932587875614418</v>
      </c>
      <c r="H61" s="97">
        <f>H41/H51</f>
        <v>0.9510177469746478</v>
      </c>
      <c r="I61" s="98">
        <f t="shared" ref="H61:I63" si="9">I41/I51</f>
        <v>0.55400995165785882</v>
      </c>
    </row>
    <row r="62" spans="1:9" x14ac:dyDescent="0.2">
      <c r="A62" s="37" t="s">
        <v>65</v>
      </c>
      <c r="B62" s="2"/>
      <c r="C62" s="3"/>
      <c r="D62" s="97">
        <f>D42/D52</f>
        <v>0.17788944723618091</v>
      </c>
      <c r="E62" s="97">
        <f t="shared" ref="D62:G63" si="10">E42/E52</f>
        <v>0.44170096021947874</v>
      </c>
      <c r="F62" s="97">
        <f t="shared" si="10"/>
        <v>0.72622875516766194</v>
      </c>
      <c r="G62" s="97">
        <f>G42/G52</f>
        <v>0.98290598290598297</v>
      </c>
      <c r="H62" s="97">
        <f>H42/H52</f>
        <v>0.75554495587884574</v>
      </c>
      <c r="I62" s="98">
        <f t="shared" si="9"/>
        <v>0.44208115183246077</v>
      </c>
    </row>
    <row r="63" spans="1:9" x14ac:dyDescent="0.2">
      <c r="A63" s="37" t="s">
        <v>29</v>
      </c>
      <c r="B63" s="2"/>
      <c r="C63" s="3"/>
      <c r="D63" s="97">
        <f t="shared" si="10"/>
        <v>0.22500349601454342</v>
      </c>
      <c r="E63" s="97">
        <f t="shared" si="10"/>
        <v>0.45005488474204175</v>
      </c>
      <c r="F63" s="97">
        <f t="shared" si="10"/>
        <v>0.77418216050835487</v>
      </c>
      <c r="G63" s="97">
        <f t="shared" si="10"/>
        <v>0.92786839145106847</v>
      </c>
      <c r="H63" s="97">
        <f t="shared" si="9"/>
        <v>0.82246837358513414</v>
      </c>
      <c r="I63" s="98">
        <f t="shared" si="9"/>
        <v>0.54524218927424317</v>
      </c>
    </row>
    <row r="64" spans="1:9" x14ac:dyDescent="0.2">
      <c r="A64" s="80"/>
      <c r="B64" s="2"/>
      <c r="C64" s="3"/>
      <c r="D64" s="99"/>
      <c r="E64" s="99"/>
      <c r="F64" s="99"/>
      <c r="G64" s="99"/>
      <c r="H64" s="99"/>
      <c r="I64" s="100"/>
    </row>
    <row r="65" spans="1:9" ht="13.5" thickBot="1" x14ac:dyDescent="0.25">
      <c r="A65" s="38" t="s">
        <v>27</v>
      </c>
      <c r="B65" s="31"/>
      <c r="C65" s="32"/>
      <c r="D65" s="63">
        <f t="shared" ref="D65:I65" si="11">D45/D55</f>
        <v>0.22881879017561232</v>
      </c>
      <c r="E65" s="63">
        <f t="shared" si="11"/>
        <v>0.37967846128578986</v>
      </c>
      <c r="F65" s="63">
        <f t="shared" si="11"/>
        <v>0.9026997321939968</v>
      </c>
      <c r="G65" s="63">
        <f t="shared" si="11"/>
        <v>0.95454984501637641</v>
      </c>
      <c r="H65" s="63">
        <f t="shared" si="11"/>
        <v>0.87154896563707929</v>
      </c>
      <c r="I65" s="64">
        <f t="shared" si="11"/>
        <v>0.52985495902973545</v>
      </c>
    </row>
    <row r="66" spans="1:9" x14ac:dyDescent="0.2">
      <c r="A66" s="81"/>
      <c r="B66" s="1"/>
      <c r="C66" s="1"/>
      <c r="D66" s="105"/>
      <c r="E66" s="105"/>
      <c r="F66" s="105"/>
      <c r="G66" s="105"/>
      <c r="H66" s="105"/>
      <c r="I66" s="105"/>
    </row>
    <row r="67" spans="1:9" ht="13.5" thickBot="1" x14ac:dyDescent="0.25"/>
    <row r="68" spans="1:9" x14ac:dyDescent="0.2">
      <c r="A68" s="78"/>
      <c r="B68" s="24"/>
      <c r="C68" s="24"/>
      <c r="D68" s="96"/>
      <c r="E68" s="96"/>
      <c r="F68" s="26" t="s">
        <v>36</v>
      </c>
      <c r="G68" s="96"/>
      <c r="H68" s="96"/>
      <c r="I68" s="88"/>
    </row>
    <row r="69" spans="1:9" x14ac:dyDescent="0.2">
      <c r="A69" s="35" t="s">
        <v>21</v>
      </c>
      <c r="B69" s="11"/>
      <c r="C69" s="12"/>
      <c r="D69" s="19" t="s">
        <v>22</v>
      </c>
      <c r="E69" s="19" t="s">
        <v>23</v>
      </c>
      <c r="F69" s="19" t="s">
        <v>24</v>
      </c>
      <c r="G69" s="16" t="s">
        <v>25</v>
      </c>
      <c r="H69" s="20"/>
      <c r="I69" s="41"/>
    </row>
    <row r="70" spans="1:9" x14ac:dyDescent="0.2">
      <c r="A70" s="29" t="s">
        <v>13</v>
      </c>
      <c r="B70" s="2"/>
      <c r="C70" s="2"/>
      <c r="D70" s="106">
        <v>30</v>
      </c>
      <c r="E70" s="106">
        <v>31</v>
      </c>
      <c r="F70" s="106">
        <v>30</v>
      </c>
      <c r="G70" s="106">
        <v>17</v>
      </c>
      <c r="H70" s="107"/>
      <c r="I70" s="108"/>
    </row>
    <row r="71" spans="1:9" s="67" customFormat="1" x14ac:dyDescent="0.2">
      <c r="A71" s="37" t="s">
        <v>31</v>
      </c>
      <c r="B71" s="66"/>
      <c r="C71" s="66"/>
      <c r="D71" s="92">
        <v>63</v>
      </c>
      <c r="E71" s="92">
        <v>63</v>
      </c>
      <c r="F71" s="92">
        <v>56</v>
      </c>
      <c r="G71" s="92">
        <v>23</v>
      </c>
      <c r="H71" s="107"/>
      <c r="I71" s="108"/>
    </row>
    <row r="72" spans="1:9" x14ac:dyDescent="0.2">
      <c r="A72" s="37" t="s">
        <v>65</v>
      </c>
      <c r="B72" s="2"/>
      <c r="C72" s="2"/>
      <c r="D72" s="109">
        <v>39</v>
      </c>
      <c r="E72" s="109">
        <v>46</v>
      </c>
      <c r="F72" s="109">
        <v>39</v>
      </c>
      <c r="G72" s="109">
        <v>15</v>
      </c>
      <c r="H72" s="107"/>
      <c r="I72" s="108"/>
    </row>
    <row r="73" spans="1:9" x14ac:dyDescent="0.2">
      <c r="A73" s="37" t="s">
        <v>29</v>
      </c>
      <c r="B73" s="2"/>
      <c r="C73" s="2"/>
      <c r="D73" s="109">
        <v>51</v>
      </c>
      <c r="E73" s="109">
        <v>51</v>
      </c>
      <c r="F73" s="109">
        <v>49</v>
      </c>
      <c r="G73" s="109">
        <v>27</v>
      </c>
      <c r="H73" s="107"/>
      <c r="I73" s="108"/>
    </row>
    <row r="74" spans="1:9" x14ac:dyDescent="0.2">
      <c r="A74" s="80"/>
      <c r="B74" s="2"/>
      <c r="C74" s="3"/>
      <c r="D74" s="110"/>
      <c r="E74" s="110"/>
      <c r="F74" s="110"/>
      <c r="G74" s="111"/>
      <c r="H74" s="112"/>
      <c r="I74" s="108"/>
    </row>
    <row r="75" spans="1:9" ht="13.5" thickBot="1" x14ac:dyDescent="0.25">
      <c r="A75" s="38"/>
      <c r="B75" s="31"/>
      <c r="C75" s="32"/>
      <c r="D75" s="42"/>
      <c r="E75" s="42"/>
      <c r="F75" s="42"/>
      <c r="G75" s="42"/>
      <c r="H75" s="43"/>
      <c r="I75" s="44"/>
    </row>
    <row r="76" spans="1:9" x14ac:dyDescent="0.2">
      <c r="F76" s="87" t="s">
        <v>37</v>
      </c>
    </row>
    <row r="78" spans="1:9" x14ac:dyDescent="0.2">
      <c r="F78" s="5" t="s">
        <v>12</v>
      </c>
    </row>
    <row r="80" spans="1:9" x14ac:dyDescent="0.2">
      <c r="F80" s="5" t="s">
        <v>38</v>
      </c>
    </row>
    <row r="81" spans="1:9" x14ac:dyDescent="0.2">
      <c r="F81" s="87" t="s">
        <v>39</v>
      </c>
    </row>
    <row r="82" spans="1:9" ht="13.5" thickBot="1" x14ac:dyDescent="0.25"/>
    <row r="83" spans="1:9" x14ac:dyDescent="0.2">
      <c r="A83" s="45" t="s">
        <v>21</v>
      </c>
      <c r="B83" s="46"/>
      <c r="C83" s="47"/>
      <c r="D83" s="48" t="s">
        <v>22</v>
      </c>
      <c r="E83" s="48" t="s">
        <v>23</v>
      </c>
      <c r="F83" s="48" t="s">
        <v>24</v>
      </c>
      <c r="G83" s="48" t="s">
        <v>25</v>
      </c>
      <c r="H83" s="48" t="s">
        <v>26</v>
      </c>
      <c r="I83" s="49" t="s">
        <v>27</v>
      </c>
    </row>
    <row r="84" spans="1:9" x14ac:dyDescent="0.2">
      <c r="A84" s="29" t="s">
        <v>14</v>
      </c>
      <c r="B84" s="2"/>
      <c r="C84" s="2"/>
      <c r="D84" s="69">
        <v>436</v>
      </c>
      <c r="E84" s="70">
        <v>52</v>
      </c>
      <c r="F84" s="70">
        <v>27</v>
      </c>
      <c r="G84" s="70">
        <v>11</v>
      </c>
      <c r="H84" s="69">
        <f t="shared" ref="H84:H89" si="12">SUM(E84:G84)</f>
        <v>90</v>
      </c>
      <c r="I84" s="71">
        <f t="shared" ref="I84:I91" si="13">SUM(D84:G84)</f>
        <v>526</v>
      </c>
    </row>
    <row r="85" spans="1:9" x14ac:dyDescent="0.2">
      <c r="A85" s="29" t="s">
        <v>15</v>
      </c>
      <c r="B85" s="2"/>
      <c r="C85" s="2"/>
      <c r="D85" s="69">
        <v>231</v>
      </c>
      <c r="E85" s="70">
        <v>92</v>
      </c>
      <c r="F85" s="70">
        <v>46</v>
      </c>
      <c r="G85" s="70">
        <v>16</v>
      </c>
      <c r="H85" s="69">
        <f t="shared" si="12"/>
        <v>154</v>
      </c>
      <c r="I85" s="71">
        <f t="shared" si="13"/>
        <v>385</v>
      </c>
    </row>
    <row r="86" spans="1:9" s="67" customFormat="1" x14ac:dyDescent="0.2">
      <c r="A86" s="29" t="s">
        <v>40</v>
      </c>
      <c r="B86" s="66"/>
      <c r="C86" s="66"/>
      <c r="D86" s="72">
        <v>8942</v>
      </c>
      <c r="E86" s="73">
        <v>377</v>
      </c>
      <c r="F86" s="72">
        <v>180</v>
      </c>
      <c r="G86" s="74">
        <v>4</v>
      </c>
      <c r="H86" s="69">
        <f>SUM(E86:G86)</f>
        <v>561</v>
      </c>
      <c r="I86" s="71">
        <f t="shared" si="13"/>
        <v>9503</v>
      </c>
    </row>
    <row r="87" spans="1:9" s="67" customFormat="1" x14ac:dyDescent="0.2">
      <c r="A87" s="29" t="s">
        <v>41</v>
      </c>
      <c r="B87" s="66"/>
      <c r="C87" s="66"/>
      <c r="D87" s="72">
        <v>6048</v>
      </c>
      <c r="E87" s="73">
        <v>980</v>
      </c>
      <c r="F87" s="72">
        <v>196</v>
      </c>
      <c r="G87" s="74">
        <v>2</v>
      </c>
      <c r="H87" s="69">
        <f t="shared" si="12"/>
        <v>1178</v>
      </c>
      <c r="I87" s="71">
        <f t="shared" si="13"/>
        <v>7226</v>
      </c>
    </row>
    <row r="88" spans="1:9" x14ac:dyDescent="0.2">
      <c r="A88" s="29" t="s">
        <v>66</v>
      </c>
      <c r="B88" s="2"/>
      <c r="C88" s="2"/>
      <c r="D88" s="144">
        <v>370</v>
      </c>
      <c r="E88" s="145">
        <v>52</v>
      </c>
      <c r="F88" s="145">
        <v>24</v>
      </c>
      <c r="G88" s="145">
        <v>0</v>
      </c>
      <c r="H88" s="69">
        <f t="shared" si="12"/>
        <v>76</v>
      </c>
      <c r="I88" s="71">
        <f t="shared" si="13"/>
        <v>446</v>
      </c>
    </row>
    <row r="89" spans="1:9" x14ac:dyDescent="0.2">
      <c r="A89" s="29" t="s">
        <v>67</v>
      </c>
      <c r="B89" s="2"/>
      <c r="C89" s="2"/>
      <c r="D89" s="144">
        <v>944</v>
      </c>
      <c r="E89" s="145">
        <v>294</v>
      </c>
      <c r="F89" s="145">
        <v>90</v>
      </c>
      <c r="G89" s="145">
        <v>3</v>
      </c>
      <c r="H89" s="69">
        <f t="shared" si="12"/>
        <v>387</v>
      </c>
      <c r="I89" s="71">
        <f t="shared" si="13"/>
        <v>1331</v>
      </c>
    </row>
    <row r="90" spans="1:9" x14ac:dyDescent="0.2">
      <c r="A90" s="29" t="s">
        <v>42</v>
      </c>
      <c r="B90" s="2"/>
      <c r="C90" s="2"/>
      <c r="D90" s="69">
        <v>1782</v>
      </c>
      <c r="E90" s="69">
        <v>63</v>
      </c>
      <c r="F90" s="69">
        <v>57</v>
      </c>
      <c r="G90" s="69">
        <v>0</v>
      </c>
      <c r="H90" s="69">
        <f>SUM(E90:G90)</f>
        <v>120</v>
      </c>
      <c r="I90" s="71">
        <f t="shared" si="13"/>
        <v>1902</v>
      </c>
    </row>
    <row r="91" spans="1:9" x14ac:dyDescent="0.2">
      <c r="A91" s="29" t="s">
        <v>43</v>
      </c>
      <c r="B91" s="2"/>
      <c r="C91" s="2"/>
      <c r="D91" s="69">
        <v>2904</v>
      </c>
      <c r="E91" s="69">
        <v>134</v>
      </c>
      <c r="F91" s="69">
        <v>146</v>
      </c>
      <c r="G91" s="69">
        <v>4</v>
      </c>
      <c r="H91" s="76">
        <f>SUM(E91:G91)</f>
        <v>284</v>
      </c>
      <c r="I91" s="71">
        <f t="shared" si="13"/>
        <v>3188</v>
      </c>
    </row>
    <row r="92" spans="1:9" x14ac:dyDescent="0.2">
      <c r="A92" s="29"/>
      <c r="B92" s="2"/>
      <c r="C92" s="3"/>
      <c r="D92" s="93"/>
      <c r="E92" s="93"/>
      <c r="F92" s="93"/>
      <c r="G92" s="93"/>
      <c r="H92" s="93"/>
      <c r="I92" s="95"/>
    </row>
    <row r="93" spans="1:9" x14ac:dyDescent="0.2">
      <c r="A93" s="50" t="s">
        <v>44</v>
      </c>
      <c r="B93" s="14"/>
      <c r="C93" s="15"/>
      <c r="D93" s="21">
        <f t="shared" ref="D93:G94" si="14">D84+D86+D88+D90</f>
        <v>11530</v>
      </c>
      <c r="E93" s="21">
        <f t="shared" si="14"/>
        <v>544</v>
      </c>
      <c r="F93" s="21">
        <f t="shared" si="14"/>
        <v>288</v>
      </c>
      <c r="G93" s="61">
        <f t="shared" si="14"/>
        <v>15</v>
      </c>
      <c r="H93" s="21">
        <f>+SUM(E93:G93)</f>
        <v>847</v>
      </c>
      <c r="I93" s="62">
        <f>+SUM(D93:G93)</f>
        <v>12377</v>
      </c>
    </row>
    <row r="94" spans="1:9" ht="13.5" thickBot="1" x14ac:dyDescent="0.25">
      <c r="A94" s="30" t="s">
        <v>45</v>
      </c>
      <c r="B94" s="51"/>
      <c r="C94" s="52"/>
      <c r="D94" s="53">
        <f t="shared" si="14"/>
        <v>10127</v>
      </c>
      <c r="E94" s="53">
        <f t="shared" si="14"/>
        <v>1500</v>
      </c>
      <c r="F94" s="53">
        <f t="shared" si="14"/>
        <v>478</v>
      </c>
      <c r="G94" s="59">
        <f t="shared" si="14"/>
        <v>25</v>
      </c>
      <c r="H94" s="53">
        <f>+SUM(E94:G94)</f>
        <v>2003</v>
      </c>
      <c r="I94" s="60">
        <f>+SUM(D94:G94)</f>
        <v>12130</v>
      </c>
    </row>
    <row r="95" spans="1:9" x14ac:dyDescent="0.2">
      <c r="A95" s="83"/>
      <c r="B95" s="1"/>
      <c r="C95" s="1"/>
      <c r="D95" s="113"/>
      <c r="E95" s="113"/>
      <c r="F95" s="113"/>
      <c r="G95" s="113"/>
      <c r="H95" s="113"/>
      <c r="I95" s="114"/>
    </row>
    <row r="96" spans="1:9" ht="13.5" thickBot="1" x14ac:dyDescent="0.25">
      <c r="A96" s="84"/>
      <c r="B96" s="58"/>
      <c r="C96" s="58"/>
      <c r="D96" s="115"/>
      <c r="E96" s="115"/>
      <c r="F96" s="115"/>
      <c r="G96" s="115"/>
      <c r="H96" s="115"/>
      <c r="I96" s="116"/>
    </row>
    <row r="97" spans="1:9" x14ac:dyDescent="0.2">
      <c r="A97" s="78"/>
      <c r="B97" s="24"/>
      <c r="C97" s="24"/>
      <c r="D97" s="96"/>
      <c r="E97" s="96"/>
      <c r="F97" s="26" t="s">
        <v>46</v>
      </c>
      <c r="G97" s="96"/>
      <c r="H97" s="96"/>
      <c r="I97" s="88"/>
    </row>
    <row r="98" spans="1:9" x14ac:dyDescent="0.2">
      <c r="A98" s="83"/>
      <c r="B98" s="1"/>
      <c r="C98" s="57" t="s">
        <v>47</v>
      </c>
      <c r="D98" s="117"/>
      <c r="E98" s="117"/>
      <c r="F98" s="117"/>
      <c r="G98" s="117"/>
      <c r="H98" s="117"/>
      <c r="I98" s="118"/>
    </row>
    <row r="99" spans="1:9" ht="12.75" customHeight="1" x14ac:dyDescent="0.2">
      <c r="A99" s="156" t="s">
        <v>48</v>
      </c>
      <c r="B99" s="157"/>
      <c r="C99" s="157"/>
      <c r="D99" s="157"/>
      <c r="E99" s="157"/>
      <c r="F99" s="157"/>
      <c r="G99" s="157"/>
      <c r="H99" s="157"/>
      <c r="I99" s="158"/>
    </row>
    <row r="100" spans="1:9" x14ac:dyDescent="0.2">
      <c r="A100" s="83"/>
      <c r="B100" s="1"/>
      <c r="C100" s="1"/>
      <c r="D100" s="113"/>
      <c r="E100" s="113"/>
      <c r="F100" s="119"/>
      <c r="G100" s="113"/>
      <c r="H100" s="113"/>
      <c r="I100" s="114"/>
    </row>
    <row r="101" spans="1:9" x14ac:dyDescent="0.2">
      <c r="A101" s="83"/>
      <c r="B101" s="1"/>
      <c r="C101" s="1"/>
      <c r="D101" s="113"/>
      <c r="E101" s="113"/>
      <c r="F101" s="113"/>
      <c r="G101" s="120" t="s">
        <v>2</v>
      </c>
      <c r="H101" s="110" t="s">
        <v>3</v>
      </c>
      <c r="I101" s="121" t="s">
        <v>27</v>
      </c>
    </row>
    <row r="102" spans="1:9" x14ac:dyDescent="0.2">
      <c r="A102" s="79" t="s">
        <v>49</v>
      </c>
      <c r="B102" s="2"/>
      <c r="C102" s="2"/>
      <c r="D102" s="122"/>
      <c r="E102" s="122"/>
      <c r="F102" s="123"/>
      <c r="G102" s="91">
        <v>16569</v>
      </c>
      <c r="H102" s="124">
        <v>12092</v>
      </c>
      <c r="I102" s="95">
        <f>SUM(G102:H102)</f>
        <v>28661</v>
      </c>
    </row>
    <row r="103" spans="1:9" x14ac:dyDescent="0.2">
      <c r="A103" s="79" t="s">
        <v>0</v>
      </c>
      <c r="B103" s="2"/>
      <c r="C103" s="2"/>
      <c r="D103" s="122"/>
      <c r="E103" s="122"/>
      <c r="F103" s="123"/>
      <c r="G103" s="91">
        <v>58179</v>
      </c>
      <c r="H103" s="124">
        <v>53442</v>
      </c>
      <c r="I103" s="95">
        <f>SUM(G103:H103)</f>
        <v>111621</v>
      </c>
    </row>
    <row r="104" spans="1:9" x14ac:dyDescent="0.2">
      <c r="A104" s="79" t="s">
        <v>1</v>
      </c>
      <c r="B104" s="2"/>
      <c r="C104" s="2"/>
      <c r="D104" s="122"/>
      <c r="E104" s="122"/>
      <c r="F104" s="123"/>
      <c r="G104" s="125">
        <f>G102/G103</f>
        <v>0.28479348218429329</v>
      </c>
      <c r="H104" s="126">
        <f>H102/H103</f>
        <v>0.2262639871262303</v>
      </c>
      <c r="I104" s="127">
        <f>I102/I103</f>
        <v>0.25677067935245163</v>
      </c>
    </row>
    <row r="105" spans="1:9" x14ac:dyDescent="0.2">
      <c r="A105" s="83"/>
      <c r="B105" s="1"/>
      <c r="C105" s="1"/>
      <c r="D105" s="113"/>
      <c r="E105" s="113"/>
      <c r="F105" s="113"/>
      <c r="G105" s="113"/>
      <c r="H105" s="113"/>
      <c r="I105" s="114"/>
    </row>
    <row r="106" spans="1:9" x14ac:dyDescent="0.2">
      <c r="A106" s="79" t="s">
        <v>4</v>
      </c>
      <c r="B106" s="2"/>
      <c r="C106" s="2"/>
      <c r="D106" s="122"/>
      <c r="E106" s="122"/>
      <c r="F106" s="123"/>
      <c r="G106" s="101">
        <v>70.66</v>
      </c>
      <c r="H106" s="128">
        <v>54.8</v>
      </c>
      <c r="I106" s="129">
        <f>SUM(G106:H106)</f>
        <v>125.46</v>
      </c>
    </row>
    <row r="107" spans="1:9" x14ac:dyDescent="0.2">
      <c r="A107" s="79" t="s">
        <v>5</v>
      </c>
      <c r="B107" s="2"/>
      <c r="C107" s="2"/>
      <c r="D107" s="122"/>
      <c r="E107" s="122"/>
      <c r="F107" s="123"/>
      <c r="G107" s="101">
        <v>242.59</v>
      </c>
      <c r="H107" s="128">
        <v>241.1</v>
      </c>
      <c r="I107" s="129">
        <f>SUM(G107:H107)</f>
        <v>483.69</v>
      </c>
    </row>
    <row r="108" spans="1:9" ht="13.5" thickBot="1" x14ac:dyDescent="0.25">
      <c r="A108" s="85" t="s">
        <v>6</v>
      </c>
      <c r="B108" s="54"/>
      <c r="C108" s="54"/>
      <c r="D108" s="130"/>
      <c r="E108" s="130"/>
      <c r="F108" s="131"/>
      <c r="G108" s="132">
        <f>G106/G107</f>
        <v>0.29127334185250831</v>
      </c>
      <c r="H108" s="133">
        <f>H106/H107</f>
        <v>0.22729158025715471</v>
      </c>
      <c r="I108" s="134">
        <f>I106/I107</f>
        <v>0.25938100849717793</v>
      </c>
    </row>
    <row r="109" spans="1:9" x14ac:dyDescent="0.2">
      <c r="F109" s="87" t="s">
        <v>7</v>
      </c>
    </row>
    <row r="110" spans="1:9" ht="13.5" thickBot="1" x14ac:dyDescent="0.25"/>
    <row r="111" spans="1:9" x14ac:dyDescent="0.2">
      <c r="A111" s="78"/>
      <c r="B111" s="24"/>
      <c r="C111" s="24"/>
      <c r="D111" s="96"/>
      <c r="E111" s="96"/>
      <c r="F111" s="26" t="s">
        <v>53</v>
      </c>
      <c r="G111" s="96"/>
      <c r="H111" s="96"/>
      <c r="I111" s="88"/>
    </row>
    <row r="112" spans="1:9" x14ac:dyDescent="0.2">
      <c r="A112" s="159" t="s">
        <v>54</v>
      </c>
      <c r="B112" s="160"/>
      <c r="C112" s="160"/>
      <c r="D112" s="160"/>
      <c r="E112" s="160"/>
      <c r="F112" s="160"/>
      <c r="G112" s="160"/>
      <c r="H112" s="160"/>
      <c r="I112" s="161"/>
    </row>
    <row r="113" spans="1:9" x14ac:dyDescent="0.2">
      <c r="A113" s="159" t="s">
        <v>55</v>
      </c>
      <c r="B113" s="160"/>
      <c r="C113" s="160"/>
      <c r="D113" s="160"/>
      <c r="E113" s="160"/>
      <c r="F113" s="160"/>
      <c r="G113" s="160"/>
      <c r="H113" s="160"/>
      <c r="I113" s="161"/>
    </row>
    <row r="114" spans="1:9" x14ac:dyDescent="0.2">
      <c r="A114" s="83"/>
      <c r="B114" s="1"/>
      <c r="C114" s="1"/>
      <c r="D114" s="113"/>
      <c r="E114" s="113"/>
      <c r="F114" s="113"/>
      <c r="G114" s="113"/>
      <c r="H114" s="113"/>
      <c r="I114" s="114"/>
    </row>
    <row r="115" spans="1:9" x14ac:dyDescent="0.2">
      <c r="A115" s="83"/>
      <c r="B115" s="1"/>
      <c r="C115" s="1"/>
      <c r="D115" s="113"/>
      <c r="E115" s="10" t="s">
        <v>16</v>
      </c>
      <c r="F115" s="10" t="s">
        <v>2</v>
      </c>
      <c r="G115" s="10" t="s">
        <v>68</v>
      </c>
      <c r="H115" s="10" t="s">
        <v>3</v>
      </c>
      <c r="I115" s="55" t="s">
        <v>27</v>
      </c>
    </row>
    <row r="116" spans="1:9" x14ac:dyDescent="0.2">
      <c r="A116" s="29" t="s">
        <v>56</v>
      </c>
      <c r="B116" s="2"/>
      <c r="C116" s="2"/>
      <c r="D116" s="135"/>
      <c r="E116" s="136"/>
      <c r="F116" s="136"/>
      <c r="G116" s="136"/>
      <c r="H116" s="110"/>
      <c r="I116" s="137">
        <f>SUM(E116:H116)</f>
        <v>0</v>
      </c>
    </row>
    <row r="117" spans="1:9" x14ac:dyDescent="0.2">
      <c r="A117" s="29" t="s">
        <v>57</v>
      </c>
      <c r="B117" s="2"/>
      <c r="C117" s="2"/>
      <c r="D117" s="135"/>
      <c r="E117" s="136"/>
      <c r="F117" s="136"/>
      <c r="G117" s="136"/>
      <c r="H117" s="138"/>
      <c r="I117" s="137">
        <f>SUM(E117:H117)</f>
        <v>0</v>
      </c>
    </row>
    <row r="118" spans="1:9" x14ac:dyDescent="0.2">
      <c r="A118" s="29" t="s">
        <v>58</v>
      </c>
      <c r="B118" s="2"/>
      <c r="C118" s="2"/>
      <c r="D118" s="135"/>
      <c r="E118" s="139">
        <v>10</v>
      </c>
      <c r="F118" s="139">
        <v>24</v>
      </c>
      <c r="G118" s="139">
        <v>3</v>
      </c>
      <c r="H118" s="139">
        <v>104</v>
      </c>
      <c r="I118" s="137">
        <f>SUM(E118:H118)</f>
        <v>141</v>
      </c>
    </row>
    <row r="119" spans="1:9" ht="13.5" thickBot="1" x14ac:dyDescent="0.25">
      <c r="A119" s="56" t="s">
        <v>59</v>
      </c>
      <c r="B119" s="54"/>
      <c r="C119" s="54"/>
      <c r="D119" s="140"/>
      <c r="E119" s="141">
        <v>13.7</v>
      </c>
      <c r="F119" s="141">
        <v>36</v>
      </c>
      <c r="G119" s="141">
        <v>2.1</v>
      </c>
      <c r="H119" s="142">
        <v>51.3</v>
      </c>
      <c r="I119" s="143">
        <f>SUM(E119:H119)</f>
        <v>103.1</v>
      </c>
    </row>
    <row r="121" spans="1:9" x14ac:dyDescent="0.2">
      <c r="A121" s="4" t="s">
        <v>60</v>
      </c>
    </row>
    <row r="122" spans="1:9" ht="13.5" customHeight="1" x14ac:dyDescent="0.2">
      <c r="A122" s="4"/>
    </row>
    <row r="123" spans="1:9" ht="14.25" customHeight="1" x14ac:dyDescent="0.2">
      <c r="A123" s="77" t="s">
        <v>61</v>
      </c>
    </row>
    <row r="124" spans="1:9" x14ac:dyDescent="0.2">
      <c r="A124" s="4" t="s">
        <v>8</v>
      </c>
    </row>
    <row r="125" spans="1:9" x14ac:dyDescent="0.2">
      <c r="A125" s="77" t="s">
        <v>50</v>
      </c>
    </row>
    <row r="127" spans="1:9" x14ac:dyDescent="0.2">
      <c r="A127" s="77" t="s">
        <v>62</v>
      </c>
    </row>
    <row r="128" spans="1:9" x14ac:dyDescent="0.2">
      <c r="A128" s="77" t="s">
        <v>10</v>
      </c>
    </row>
    <row r="129" spans="1:9" x14ac:dyDescent="0.2">
      <c r="A129" s="77" t="s">
        <v>11</v>
      </c>
    </row>
    <row r="131" spans="1:9" x14ac:dyDescent="0.2">
      <c r="A131" s="77" t="s">
        <v>63</v>
      </c>
    </row>
    <row r="132" spans="1:9" x14ac:dyDescent="0.2">
      <c r="A132" s="77" t="s">
        <v>9</v>
      </c>
    </row>
    <row r="133" spans="1:9" x14ac:dyDescent="0.2">
      <c r="A133" s="77" t="s">
        <v>69</v>
      </c>
    </row>
    <row r="135" spans="1:9" x14ac:dyDescent="0.2">
      <c r="A135" s="77" t="s">
        <v>64</v>
      </c>
    </row>
    <row r="136" spans="1:9" x14ac:dyDescent="0.2">
      <c r="A136" s="77" t="s">
        <v>51</v>
      </c>
    </row>
    <row r="137" spans="1:9" x14ac:dyDescent="0.2">
      <c r="A137" s="77" t="s">
        <v>52</v>
      </c>
    </row>
    <row r="139" spans="1:9" x14ac:dyDescent="0.2">
      <c r="A139" s="75" t="s">
        <v>74</v>
      </c>
      <c r="B139" s="65"/>
      <c r="C139" s="65"/>
      <c r="D139" s="75"/>
      <c r="E139" s="75"/>
      <c r="F139" s="75"/>
      <c r="G139" s="75"/>
      <c r="H139" s="75"/>
      <c r="I139" s="75"/>
    </row>
    <row r="141" spans="1:9" x14ac:dyDescent="0.2">
      <c r="A141" s="77" t="s">
        <v>70</v>
      </c>
    </row>
    <row r="142" spans="1:9" x14ac:dyDescent="0.2">
      <c r="A142" s="77" t="s">
        <v>71</v>
      </c>
    </row>
    <row r="143" spans="1:9" x14ac:dyDescent="0.2">
      <c r="A143" s="77" t="s">
        <v>73</v>
      </c>
    </row>
    <row r="144" spans="1:9" x14ac:dyDescent="0.2">
      <c r="A144" s="77" t="s">
        <v>72</v>
      </c>
    </row>
  </sheetData>
  <mergeCells count="3">
    <mergeCell ref="A99:I99"/>
    <mergeCell ref="A112:I112"/>
    <mergeCell ref="A113:I113"/>
  </mergeCells>
  <phoneticPr fontId="7" type="noConversion"/>
  <pageMargins left="0.75" right="0.75" top="0.5" bottom="0.5" header="0.5" footer="0.5"/>
  <pageSetup scale="84" fitToHeight="0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2016-10-14T14:02:39Z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