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autoCompressPictures="0" defaultThemeVersion="124226"/>
  <bookViews>
    <workbookView xWindow="-15" yWindow="-15" windowWidth="2386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50" i="1" l="1"/>
  <c r="H53" i="1"/>
  <c r="H52" i="1"/>
  <c r="H51" i="1"/>
  <c r="H43" i="1"/>
  <c r="H42" i="1"/>
  <c r="H41" i="1"/>
  <c r="H40" i="1"/>
  <c r="H23" i="1"/>
  <c r="H22" i="1"/>
  <c r="H21" i="1"/>
  <c r="H20" i="1"/>
  <c r="H13" i="1"/>
  <c r="H12" i="1"/>
  <c r="H11" i="1"/>
  <c r="H10" i="1"/>
  <c r="D15" i="1" l="1"/>
  <c r="I10" i="1"/>
  <c r="H86" i="1"/>
  <c r="D32" i="1"/>
  <c r="G62" i="1"/>
  <c r="D62" i="1"/>
  <c r="I21" i="1"/>
  <c r="I118" i="1"/>
  <c r="D60" i="1"/>
  <c r="D30" i="1"/>
  <c r="H91" i="1"/>
  <c r="H104" i="1"/>
  <c r="G104" i="1"/>
  <c r="I91" i="1"/>
  <c r="I90" i="1"/>
  <c r="I87" i="1"/>
  <c r="I86" i="1"/>
  <c r="D94" i="1"/>
  <c r="E94" i="1"/>
  <c r="F94" i="1"/>
  <c r="G94" i="1"/>
  <c r="D93" i="1"/>
  <c r="E93" i="1"/>
  <c r="F93" i="1"/>
  <c r="G93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H33" i="1" l="1"/>
  <c r="G35" i="1"/>
  <c r="I31" i="1"/>
  <c r="I108" i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<sst xmlns="http://schemas.openxmlformats.org/spreadsheetml/2006/main" count="156" uniqueCount="76">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</sst>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0" fontId="10" fillId="0" borderId="0" xfId="0" applyFont="1"/>
    <xf numFmtId="3" fontId="1" fillId="3" borderId="1" xfId="0" applyNumberFormat="1" applyFont="1" applyFill="1" applyBorder="1" applyAlignment="1">
      <alignment horizontal="right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44"/>
  <sheetViews>
    <sheetView tabSelected="1" zoomScale="118" zoomScaleNormal="118" zoomScalePageLayoutView="118" workbookViewId="0">
      <selection activeCell="H120" sqref="H120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2" x14ac:dyDescent="0.2">
      <c r="F2" s="5" t="s">
        <v>17</v>
      </c>
    </row>
    <row r="3" spans="1:12" x14ac:dyDescent="0.2">
      <c r="F3" s="5" t="s">
        <v>18</v>
      </c>
      <c r="H3" s="86"/>
    </row>
    <row r="4" spans="1:12" x14ac:dyDescent="0.2">
      <c r="D4" s="86"/>
      <c r="E4" s="86"/>
      <c r="F4" s="22" t="s">
        <v>75</v>
      </c>
      <c r="G4" s="86"/>
      <c r="H4" s="86"/>
    </row>
    <row r="5" spans="1:12" x14ac:dyDescent="0.2">
      <c r="F5" s="153"/>
      <c r="H5" s="152"/>
      <c r="I5" s="152"/>
      <c r="J5" s="152"/>
    </row>
    <row r="6" spans="1:12" x14ac:dyDescent="0.2">
      <c r="E6" s="87"/>
      <c r="F6" s="87" t="s">
        <v>19</v>
      </c>
    </row>
    <row r="7" spans="1:12" ht="13.5" thickBot="1" x14ac:dyDescent="0.25"/>
    <row r="8" spans="1:12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2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2" x14ac:dyDescent="0.2">
      <c r="A10" s="29" t="s">
        <v>13</v>
      </c>
      <c r="B10" s="2"/>
      <c r="C10" s="23"/>
      <c r="D10" s="89">
        <v>26896</v>
      </c>
      <c r="E10" s="89">
        <v>7080</v>
      </c>
      <c r="F10" s="89">
        <v>3609</v>
      </c>
      <c r="G10" s="89">
        <v>103</v>
      </c>
      <c r="H10" s="89">
        <f>SUM(E10:G10)</f>
        <v>10792</v>
      </c>
      <c r="I10" s="90">
        <f>SUM(D10:G10)</f>
        <v>37688</v>
      </c>
    </row>
    <row r="11" spans="1:12" s="67" customFormat="1" x14ac:dyDescent="0.2">
      <c r="A11" s="29" t="s">
        <v>28</v>
      </c>
      <c r="B11" s="66"/>
      <c r="C11" s="66"/>
      <c r="D11" s="91">
        <v>280270</v>
      </c>
      <c r="E11" s="91">
        <v>36534</v>
      </c>
      <c r="F11" s="91">
        <v>17100</v>
      </c>
      <c r="G11" s="92">
        <v>561</v>
      </c>
      <c r="H11" s="89">
        <f>SUM(E11:G11)</f>
        <v>54195</v>
      </c>
      <c r="I11" s="90">
        <f>SUM(D11:G11)</f>
        <v>334465</v>
      </c>
    </row>
    <row r="12" spans="1:12" x14ac:dyDescent="0.2">
      <c r="A12" s="29" t="s">
        <v>65</v>
      </c>
      <c r="B12" s="2"/>
      <c r="C12" s="2"/>
      <c r="D12" s="146">
        <v>27611</v>
      </c>
      <c r="E12" s="146">
        <v>8596</v>
      </c>
      <c r="F12" s="146">
        <v>3009</v>
      </c>
      <c r="G12" s="146">
        <v>83</v>
      </c>
      <c r="H12" s="89">
        <f>SUM(E12:G12)</f>
        <v>11688</v>
      </c>
      <c r="I12" s="90">
        <f>SUM(D12:G12)</f>
        <v>39299</v>
      </c>
    </row>
    <row r="13" spans="1:12" ht="15.75" x14ac:dyDescent="0.25">
      <c r="A13" s="29" t="s">
        <v>29</v>
      </c>
      <c r="B13" s="2"/>
      <c r="C13" s="2"/>
      <c r="D13" s="146">
        <v>107695</v>
      </c>
      <c r="E13" s="146">
        <v>11378</v>
      </c>
      <c r="F13" s="146">
        <v>10033</v>
      </c>
      <c r="G13" s="146">
        <v>501</v>
      </c>
      <c r="H13" s="89">
        <f>SUM(E13:G13)</f>
        <v>21912</v>
      </c>
      <c r="I13" s="90">
        <f>SUM(D13:G13)</f>
        <v>129607</v>
      </c>
      <c r="L13" s="154"/>
    </row>
    <row r="14" spans="1:12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2" ht="13.5" thickBot="1" x14ac:dyDescent="0.25">
      <c r="A15" s="30" t="s">
        <v>27</v>
      </c>
      <c r="B15" s="31"/>
      <c r="C15" s="32"/>
      <c r="D15" s="148">
        <f>SUM(D10:D13)</f>
        <v>442472</v>
      </c>
      <c r="E15" s="148">
        <f>SUM(E10:E13)</f>
        <v>63588</v>
      </c>
      <c r="F15" s="148">
        <f>SUM(F10:F13)</f>
        <v>33751</v>
      </c>
      <c r="G15" s="148">
        <f>SUM(G10:G13)</f>
        <v>1248</v>
      </c>
      <c r="H15" s="33">
        <f t="shared" ref="H15" si="0">SUM(H10:H13)</f>
        <v>98587</v>
      </c>
      <c r="I15" s="34">
        <f>SUM(I10:I13)</f>
        <v>541059</v>
      </c>
    </row>
    <row r="16" spans="1:12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229961</v>
      </c>
      <c r="E20" s="89">
        <v>28877</v>
      </c>
      <c r="F20" s="89">
        <v>6387</v>
      </c>
      <c r="G20" s="89">
        <v>111</v>
      </c>
      <c r="H20" s="89">
        <f>SUM(E20:G20)</f>
        <v>35375</v>
      </c>
      <c r="I20" s="90">
        <f>SUM(D20:G20)</f>
        <v>265336</v>
      </c>
    </row>
    <row r="21" spans="1:9" s="67" customFormat="1" x14ac:dyDescent="0.2">
      <c r="A21" s="29" t="s">
        <v>31</v>
      </c>
      <c r="B21" s="66"/>
      <c r="C21" s="66"/>
      <c r="D21" s="91">
        <v>1142208</v>
      </c>
      <c r="E21" s="91">
        <v>102026</v>
      </c>
      <c r="F21" s="91">
        <v>27145</v>
      </c>
      <c r="G21" s="91">
        <v>584</v>
      </c>
      <c r="H21" s="89">
        <f>SUM(E21:G21)</f>
        <v>129755</v>
      </c>
      <c r="I21" s="90">
        <f>SUM(D21:G21)</f>
        <v>1271963</v>
      </c>
    </row>
    <row r="22" spans="1:9" x14ac:dyDescent="0.2">
      <c r="A22" s="29" t="s">
        <v>65</v>
      </c>
      <c r="B22" s="2"/>
      <c r="C22" s="2"/>
      <c r="D22" s="146">
        <v>175803</v>
      </c>
      <c r="E22" s="146">
        <v>26915</v>
      </c>
      <c r="F22" s="146">
        <v>5396</v>
      </c>
      <c r="G22" s="146">
        <v>86</v>
      </c>
      <c r="H22" s="89">
        <f>SUM(E22:G22)</f>
        <v>32397</v>
      </c>
      <c r="I22" s="90">
        <f>SUM(D22:G22)</f>
        <v>208200</v>
      </c>
    </row>
    <row r="23" spans="1:9" x14ac:dyDescent="0.2">
      <c r="A23" s="29" t="s">
        <v>29</v>
      </c>
      <c r="B23" s="2"/>
      <c r="C23" s="2"/>
      <c r="D23" s="146">
        <v>510495</v>
      </c>
      <c r="E23" s="146">
        <v>32262</v>
      </c>
      <c r="F23" s="146">
        <v>17452</v>
      </c>
      <c r="G23" s="146">
        <v>614</v>
      </c>
      <c r="H23" s="89">
        <f>SUM(E23:G23)</f>
        <v>50328</v>
      </c>
      <c r="I23" s="90">
        <f>SUM(D23:G23)</f>
        <v>560823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2058467</v>
      </c>
      <c r="E25" s="33">
        <f t="shared" si="1"/>
        <v>190080</v>
      </c>
      <c r="F25" s="33">
        <f t="shared" si="1"/>
        <v>56380</v>
      </c>
      <c r="G25" s="33">
        <f t="shared" si="1"/>
        <v>1395</v>
      </c>
      <c r="H25" s="33">
        <f t="shared" si="1"/>
        <v>247855</v>
      </c>
      <c r="I25" s="34">
        <f t="shared" si="1"/>
        <v>2306322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0.11695896260670288</v>
      </c>
      <c r="E30" s="97">
        <f t="shared" si="2"/>
        <v>0.24517782318107836</v>
      </c>
      <c r="F30" s="97">
        <f t="shared" si="2"/>
        <v>0.56505401596993898</v>
      </c>
      <c r="G30" s="97">
        <f t="shared" si="2"/>
        <v>0.92792792792792789</v>
      </c>
      <c r="H30" s="97">
        <f t="shared" ref="H30" si="3">H10/H20</f>
        <v>0.30507420494699644</v>
      </c>
      <c r="I30" s="98">
        <f>I10/I20</f>
        <v>0.14203877347966351</v>
      </c>
    </row>
    <row r="31" spans="1:9" x14ac:dyDescent="0.2">
      <c r="A31" s="29" t="s">
        <v>31</v>
      </c>
      <c r="B31" s="2"/>
      <c r="C31" s="3"/>
      <c r="D31" s="97">
        <f t="shared" si="2"/>
        <v>0.2453756233540651</v>
      </c>
      <c r="E31" s="97">
        <f t="shared" si="2"/>
        <v>0.35808519397016447</v>
      </c>
      <c r="F31" s="97">
        <f t="shared" si="2"/>
        <v>0.62995026708417756</v>
      </c>
      <c r="G31" s="97">
        <f t="shared" si="2"/>
        <v>0.96061643835616439</v>
      </c>
      <c r="H31" s="97">
        <f t="shared" ref="D31:I33" si="4">H11/H21</f>
        <v>0.41767176602057726</v>
      </c>
      <c r="I31" s="98">
        <f t="shared" si="4"/>
        <v>0.26295183114603177</v>
      </c>
    </row>
    <row r="32" spans="1:9" x14ac:dyDescent="0.2">
      <c r="A32" s="29" t="s">
        <v>65</v>
      </c>
      <c r="B32" s="2"/>
      <c r="C32" s="3"/>
      <c r="D32" s="97">
        <f>D12/D22</f>
        <v>0.15705647798956787</v>
      </c>
      <c r="E32" s="97">
        <f t="shared" si="4"/>
        <v>0.31937581274382315</v>
      </c>
      <c r="F32" s="97">
        <f t="shared" si="4"/>
        <v>0.55763528539659002</v>
      </c>
      <c r="G32" s="97">
        <f t="shared" si="4"/>
        <v>0.96511627906976749</v>
      </c>
      <c r="H32" s="97">
        <f t="shared" si="4"/>
        <v>0.3607741457542365</v>
      </c>
      <c r="I32" s="98">
        <f t="shared" si="4"/>
        <v>0.18875600384245916</v>
      </c>
    </row>
    <row r="33" spans="1:9" x14ac:dyDescent="0.2">
      <c r="A33" s="29" t="s">
        <v>29</v>
      </c>
      <c r="B33" s="2"/>
      <c r="C33" s="3"/>
      <c r="D33" s="97">
        <f t="shared" si="4"/>
        <v>0.21096190951919216</v>
      </c>
      <c r="E33" s="97">
        <f t="shared" si="4"/>
        <v>0.35267497365321432</v>
      </c>
      <c r="F33" s="97">
        <f t="shared" si="4"/>
        <v>0.57489112995645197</v>
      </c>
      <c r="G33" s="97">
        <f t="shared" si="4"/>
        <v>0.81596091205211729</v>
      </c>
      <c r="H33" s="97">
        <f t="shared" si="4"/>
        <v>0.43538388173581305</v>
      </c>
      <c r="I33" s="98">
        <f t="shared" si="4"/>
        <v>0.23110143485556048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0.2149521950072554</v>
      </c>
      <c r="E35" s="63">
        <f t="shared" si="5"/>
        <v>0.33453282828282827</v>
      </c>
      <c r="F35" s="63">
        <f t="shared" si="5"/>
        <v>0.59863426747073434</v>
      </c>
      <c r="G35" s="63">
        <f t="shared" si="5"/>
        <v>0.89462365591397852</v>
      </c>
      <c r="H35" s="63">
        <f t="shared" si="5"/>
        <v>0.39776078755724115</v>
      </c>
      <c r="I35" s="64">
        <f t="shared" si="5"/>
        <v>0.2345982044137809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76.2</v>
      </c>
      <c r="E40" s="89">
        <v>23.4</v>
      </c>
      <c r="F40" s="89">
        <v>251.8</v>
      </c>
      <c r="G40" s="89">
        <v>238.6</v>
      </c>
      <c r="H40" s="89">
        <f>SUM(E40:G40)</f>
        <v>513.79999999999995</v>
      </c>
      <c r="I40" s="90">
        <f>SUM(D40:G40)</f>
        <v>590</v>
      </c>
    </row>
    <row r="41" spans="1:9" s="67" customFormat="1" x14ac:dyDescent="0.2">
      <c r="A41" s="37" t="s">
        <v>31</v>
      </c>
      <c r="B41" s="68"/>
      <c r="C41" s="68"/>
      <c r="D41" s="91">
        <v>922.11</v>
      </c>
      <c r="E41" s="91">
        <v>111.35</v>
      </c>
      <c r="F41" s="91">
        <v>1263.9000000000001</v>
      </c>
      <c r="G41" s="101">
        <v>1145.0999999999999</v>
      </c>
      <c r="H41" s="89">
        <f>SUM(E41:G41)</f>
        <v>2520.35</v>
      </c>
      <c r="I41" s="90">
        <f>SUM(D41:G41)</f>
        <v>3442.46</v>
      </c>
    </row>
    <row r="42" spans="1:9" x14ac:dyDescent="0.2">
      <c r="A42" s="37" t="s">
        <v>65</v>
      </c>
      <c r="B42" s="6"/>
      <c r="C42" s="6"/>
      <c r="D42" s="146">
        <v>88.1</v>
      </c>
      <c r="E42" s="146">
        <v>32.200000000000003</v>
      </c>
      <c r="F42" s="146">
        <v>158.5</v>
      </c>
      <c r="G42" s="146">
        <v>126.5</v>
      </c>
      <c r="H42" s="103">
        <f>SUM(E42:G42)</f>
        <v>317.2</v>
      </c>
      <c r="I42" s="90">
        <f>SUM(D42:G42)</f>
        <v>405.3</v>
      </c>
    </row>
    <row r="43" spans="1:9" x14ac:dyDescent="0.2">
      <c r="A43" s="37" t="s">
        <v>29</v>
      </c>
      <c r="B43" s="6"/>
      <c r="C43" s="6"/>
      <c r="D43" s="89">
        <v>323.89999999999998</v>
      </c>
      <c r="E43" s="89">
        <v>40.9</v>
      </c>
      <c r="F43" s="89">
        <v>656.8</v>
      </c>
      <c r="G43" s="89">
        <v>660.6</v>
      </c>
      <c r="H43" s="89">
        <f>SUM(E43:G43)</f>
        <v>1358.3</v>
      </c>
      <c r="I43" s="90">
        <f>SUM(D43:G43)</f>
        <v>1682.1999999999998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1410.31</v>
      </c>
      <c r="E45" s="33">
        <f t="shared" si="6"/>
        <v>207.85</v>
      </c>
      <c r="F45" s="33">
        <f t="shared" si="6"/>
        <v>2331</v>
      </c>
      <c r="G45" s="33">
        <f t="shared" si="6"/>
        <v>2170.7999999999997</v>
      </c>
      <c r="H45" s="33">
        <f t="shared" si="6"/>
        <v>4709.6499999999996</v>
      </c>
      <c r="I45" s="34">
        <f t="shared" si="6"/>
        <v>6119.96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650.6</v>
      </c>
      <c r="E50" s="89">
        <v>77</v>
      </c>
      <c r="F50" s="89">
        <v>355.9</v>
      </c>
      <c r="G50" s="155">
        <v>251.1</v>
      </c>
      <c r="H50" s="89">
        <f>SUM(E50:G50)</f>
        <v>684</v>
      </c>
      <c r="I50" s="104">
        <f>SUM(D50:G50)</f>
        <v>1334.6</v>
      </c>
    </row>
    <row r="51" spans="1:9" s="67" customFormat="1" x14ac:dyDescent="0.2">
      <c r="A51" s="37" t="s">
        <v>31</v>
      </c>
      <c r="B51" s="68"/>
      <c r="C51" s="68"/>
      <c r="D51" s="91">
        <v>3550.17</v>
      </c>
      <c r="E51" s="91">
        <v>303.97000000000003</v>
      </c>
      <c r="F51" s="91">
        <v>1662.95</v>
      </c>
      <c r="G51" s="91">
        <v>1182.01</v>
      </c>
      <c r="H51" s="89">
        <f>SUM(E51:G51)</f>
        <v>3148.9300000000003</v>
      </c>
      <c r="I51" s="104">
        <f>SUM(D51:G51)</f>
        <v>6699.1</v>
      </c>
    </row>
    <row r="52" spans="1:9" x14ac:dyDescent="0.2">
      <c r="A52" s="37" t="s">
        <v>65</v>
      </c>
      <c r="B52" s="6"/>
      <c r="C52" s="6"/>
      <c r="D52" s="146">
        <v>497.4</v>
      </c>
      <c r="E52" s="146">
        <v>72.400000000000006</v>
      </c>
      <c r="F52" s="146">
        <v>217.9</v>
      </c>
      <c r="G52" s="146">
        <v>128.69999999999999</v>
      </c>
      <c r="H52" s="103">
        <f>SUM(E52:G52)</f>
        <v>419</v>
      </c>
      <c r="I52" s="104">
        <f>SUM(D52:G52)</f>
        <v>916.39999999999986</v>
      </c>
    </row>
    <row r="53" spans="1:9" x14ac:dyDescent="0.2">
      <c r="A53" s="37" t="s">
        <v>29</v>
      </c>
      <c r="B53" s="6"/>
      <c r="C53" s="6"/>
      <c r="D53" s="89">
        <v>1430.1</v>
      </c>
      <c r="E53" s="89">
        <v>88.7</v>
      </c>
      <c r="F53" s="89">
        <v>851.5</v>
      </c>
      <c r="G53" s="89">
        <v>710.7</v>
      </c>
      <c r="H53" s="89">
        <f>SUM(E53:G53)</f>
        <v>1650.9</v>
      </c>
      <c r="I53" s="104">
        <f>SUM(D53:G53)</f>
        <v>3081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6128.27</v>
      </c>
      <c r="E55" s="33">
        <f t="shared" si="7"/>
        <v>542.07000000000005</v>
      </c>
      <c r="F55" s="33">
        <f t="shared" si="7"/>
        <v>3088.25</v>
      </c>
      <c r="G55" s="33">
        <f t="shared" si="7"/>
        <v>2272.5100000000002</v>
      </c>
      <c r="H55" s="33">
        <f t="shared" si="7"/>
        <v>5902.83</v>
      </c>
      <c r="I55" s="34">
        <f t="shared" si="7"/>
        <v>12031.1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0.11712265600983707</v>
      </c>
      <c r="E60" s="97">
        <f t="shared" ref="E60:I60" si="8">E40/E50</f>
        <v>0.30389610389610389</v>
      </c>
      <c r="F60" s="97">
        <f t="shared" si="8"/>
        <v>0.7075021073335207</v>
      </c>
      <c r="G60" s="97">
        <f t="shared" si="8"/>
        <v>0.9502190362405416</v>
      </c>
      <c r="H60" s="97">
        <f t="shared" si="8"/>
        <v>0.75116959064327482</v>
      </c>
      <c r="I60" s="98">
        <f t="shared" si="8"/>
        <v>0.44208002397722168</v>
      </c>
    </row>
    <row r="61" spans="1:9" x14ac:dyDescent="0.2">
      <c r="A61" s="37" t="s">
        <v>31</v>
      </c>
      <c r="B61" s="2"/>
      <c r="C61" s="3"/>
      <c r="D61" s="97">
        <f>D41/D51</f>
        <v>0.25973685767160448</v>
      </c>
      <c r="E61" s="97">
        <f>E41/E51</f>
        <v>0.36631904464256337</v>
      </c>
      <c r="F61" s="97">
        <f>F41/F51</f>
        <v>0.76003487777744372</v>
      </c>
      <c r="G61" s="97">
        <f>G41/G51</f>
        <v>0.96877352983477294</v>
      </c>
      <c r="H61" s="97">
        <f>H41/H51</f>
        <v>0.80038298723693435</v>
      </c>
      <c r="I61" s="98">
        <f t="shared" ref="H61:I63" si="9">I41/I51</f>
        <v>0.51386902718275584</v>
      </c>
    </row>
    <row r="62" spans="1:9" x14ac:dyDescent="0.2">
      <c r="A62" s="37" t="s">
        <v>65</v>
      </c>
      <c r="B62" s="2"/>
      <c r="C62" s="3"/>
      <c r="D62" s="97">
        <f>D42/D52</f>
        <v>0.17712102935263369</v>
      </c>
      <c r="E62" s="97">
        <f t="shared" ref="D62:G63" si="10">E42/E52</f>
        <v>0.44475138121546964</v>
      </c>
      <c r="F62" s="97">
        <f t="shared" si="10"/>
        <v>0.72739788893988067</v>
      </c>
      <c r="G62" s="97">
        <f>G42/G52</f>
        <v>0.98290598290598297</v>
      </c>
      <c r="H62" s="97">
        <f>H42/H52</f>
        <v>0.7570405727923627</v>
      </c>
      <c r="I62" s="98">
        <f t="shared" si="9"/>
        <v>0.4422741161065038</v>
      </c>
    </row>
    <row r="63" spans="1:9" x14ac:dyDescent="0.2">
      <c r="A63" s="37" t="s">
        <v>29</v>
      </c>
      <c r="B63" s="2"/>
      <c r="C63" s="3"/>
      <c r="D63" s="97">
        <f t="shared" si="10"/>
        <v>0.22648765820571987</v>
      </c>
      <c r="E63" s="97">
        <f t="shared" si="10"/>
        <v>0.46110484780157834</v>
      </c>
      <c r="F63" s="97">
        <f t="shared" si="10"/>
        <v>0.77134468584850258</v>
      </c>
      <c r="G63" s="97">
        <f t="shared" si="10"/>
        <v>0.92950612072604477</v>
      </c>
      <c r="H63" s="97">
        <f t="shared" si="9"/>
        <v>0.82276334120782602</v>
      </c>
      <c r="I63" s="98">
        <f t="shared" si="9"/>
        <v>0.54599156118143455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0.23013183165885312</v>
      </c>
      <c r="E65" s="63">
        <f t="shared" si="11"/>
        <v>0.38343756341431912</v>
      </c>
      <c r="F65" s="63">
        <f t="shared" si="11"/>
        <v>0.75479640573140128</v>
      </c>
      <c r="G65" s="63">
        <f t="shared" si="11"/>
        <v>0.95524332126151235</v>
      </c>
      <c r="H65" s="63">
        <f t="shared" si="11"/>
        <v>0.79786305890564346</v>
      </c>
      <c r="I65" s="64">
        <f t="shared" si="11"/>
        <v>0.50867834196374395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29</v>
      </c>
      <c r="E70" s="106">
        <v>31</v>
      </c>
      <c r="F70" s="106">
        <v>32</v>
      </c>
      <c r="G70" s="106">
        <v>17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62</v>
      </c>
      <c r="E71" s="92">
        <v>63</v>
      </c>
      <c r="F71" s="92">
        <v>56</v>
      </c>
      <c r="G71" s="92">
        <v>22</v>
      </c>
      <c r="H71" s="107"/>
      <c r="I71" s="108"/>
    </row>
    <row r="72" spans="1:9" x14ac:dyDescent="0.2">
      <c r="A72" s="37" t="s">
        <v>65</v>
      </c>
      <c r="B72" s="2"/>
      <c r="C72" s="2"/>
      <c r="D72" s="109">
        <v>39</v>
      </c>
      <c r="E72" s="109">
        <v>46</v>
      </c>
      <c r="F72" s="109">
        <v>40</v>
      </c>
      <c r="G72" s="109">
        <v>15</v>
      </c>
      <c r="H72" s="107"/>
      <c r="I72" s="108"/>
    </row>
    <row r="73" spans="1:9" x14ac:dyDescent="0.2">
      <c r="A73" s="37" t="s">
        <v>29</v>
      </c>
      <c r="B73" s="2"/>
      <c r="C73" s="2"/>
      <c r="D73" s="109">
        <v>51</v>
      </c>
      <c r="E73" s="109">
        <v>51</v>
      </c>
      <c r="F73" s="109">
        <v>49</v>
      </c>
      <c r="G73" s="109">
        <v>26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740</v>
      </c>
      <c r="E84" s="70">
        <v>36</v>
      </c>
      <c r="F84" s="70">
        <v>19</v>
      </c>
      <c r="G84" s="70">
        <v>9</v>
      </c>
      <c r="H84" s="69">
        <f t="shared" ref="H84:H89" si="12">SUM(E84:G84)</f>
        <v>64</v>
      </c>
      <c r="I84" s="71">
        <f t="shared" ref="I84:I91" si="13">SUM(D84:G84)</f>
        <v>804</v>
      </c>
    </row>
    <row r="85" spans="1:9" x14ac:dyDescent="0.2">
      <c r="A85" s="29" t="s">
        <v>15</v>
      </c>
      <c r="B85" s="2"/>
      <c r="C85" s="2"/>
      <c r="D85" s="69">
        <v>196</v>
      </c>
      <c r="E85" s="70">
        <v>54</v>
      </c>
      <c r="F85" s="70">
        <v>27</v>
      </c>
      <c r="G85" s="70">
        <v>10</v>
      </c>
      <c r="H85" s="69">
        <f t="shared" si="12"/>
        <v>91</v>
      </c>
      <c r="I85" s="71">
        <f t="shared" si="13"/>
        <v>287</v>
      </c>
    </row>
    <row r="86" spans="1:9" s="67" customFormat="1" x14ac:dyDescent="0.2">
      <c r="A86" s="29" t="s">
        <v>40</v>
      </c>
      <c r="B86" s="66"/>
      <c r="C86" s="66"/>
      <c r="D86" s="72">
        <v>10454</v>
      </c>
      <c r="E86" s="73">
        <v>755</v>
      </c>
      <c r="F86" s="72">
        <v>224</v>
      </c>
      <c r="G86" s="74">
        <v>7</v>
      </c>
      <c r="H86" s="69">
        <f>SUM(E86:G86)</f>
        <v>986</v>
      </c>
      <c r="I86" s="71">
        <f t="shared" si="13"/>
        <v>11440</v>
      </c>
    </row>
    <row r="87" spans="1:9" s="67" customFormat="1" x14ac:dyDescent="0.2">
      <c r="A87" s="29" t="s">
        <v>41</v>
      </c>
      <c r="B87" s="66"/>
      <c r="C87" s="66"/>
      <c r="D87" s="72">
        <v>7216</v>
      </c>
      <c r="E87" s="73">
        <v>485</v>
      </c>
      <c r="F87" s="72">
        <v>211</v>
      </c>
      <c r="G87" s="74">
        <v>6</v>
      </c>
      <c r="H87" s="69">
        <f t="shared" si="12"/>
        <v>702</v>
      </c>
      <c r="I87" s="71">
        <f t="shared" si="13"/>
        <v>7918</v>
      </c>
    </row>
    <row r="88" spans="1:9" x14ac:dyDescent="0.2">
      <c r="A88" s="29" t="s">
        <v>66</v>
      </c>
      <c r="B88" s="2"/>
      <c r="C88" s="2"/>
      <c r="D88" s="144">
        <v>407</v>
      </c>
      <c r="E88" s="145">
        <v>32</v>
      </c>
      <c r="F88" s="145">
        <v>12</v>
      </c>
      <c r="G88" s="145">
        <v>0</v>
      </c>
      <c r="H88" s="69">
        <f t="shared" si="12"/>
        <v>44</v>
      </c>
      <c r="I88" s="71">
        <f t="shared" si="13"/>
        <v>451</v>
      </c>
    </row>
    <row r="89" spans="1:9" x14ac:dyDescent="0.2">
      <c r="A89" s="29" t="s">
        <v>67</v>
      </c>
      <c r="B89" s="2"/>
      <c r="C89" s="2"/>
      <c r="D89" s="144">
        <v>882</v>
      </c>
      <c r="E89" s="145">
        <v>426</v>
      </c>
      <c r="F89" s="145">
        <v>116</v>
      </c>
      <c r="G89" s="145">
        <v>3</v>
      </c>
      <c r="H89" s="69">
        <f t="shared" si="12"/>
        <v>545</v>
      </c>
      <c r="I89" s="71">
        <f t="shared" si="13"/>
        <v>1427</v>
      </c>
    </row>
    <row r="90" spans="1:9" x14ac:dyDescent="0.2">
      <c r="A90" s="29" t="s">
        <v>42</v>
      </c>
      <c r="B90" s="2"/>
      <c r="C90" s="2"/>
      <c r="D90" s="69">
        <v>1524</v>
      </c>
      <c r="E90" s="69">
        <v>137</v>
      </c>
      <c r="F90" s="69">
        <v>69</v>
      </c>
      <c r="G90" s="69">
        <v>5</v>
      </c>
      <c r="H90" s="69">
        <f>SUM(E90:G90)</f>
        <v>211</v>
      </c>
      <c r="I90" s="71">
        <f t="shared" si="13"/>
        <v>1735</v>
      </c>
    </row>
    <row r="91" spans="1:9" x14ac:dyDescent="0.2">
      <c r="A91" s="29" t="s">
        <v>43</v>
      </c>
      <c r="B91" s="2"/>
      <c r="C91" s="2"/>
      <c r="D91" s="69">
        <v>3064</v>
      </c>
      <c r="E91" s="69">
        <v>280</v>
      </c>
      <c r="F91" s="69">
        <v>196</v>
      </c>
      <c r="G91" s="69">
        <v>19</v>
      </c>
      <c r="H91" s="76">
        <f>SUM(E91:G91)</f>
        <v>495</v>
      </c>
      <c r="I91" s="71">
        <f t="shared" si="13"/>
        <v>3559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13125</v>
      </c>
      <c r="E93" s="21">
        <f t="shared" si="14"/>
        <v>960</v>
      </c>
      <c r="F93" s="21">
        <f t="shared" si="14"/>
        <v>324</v>
      </c>
      <c r="G93" s="61">
        <f t="shared" si="14"/>
        <v>21</v>
      </c>
      <c r="H93" s="21">
        <f>+SUM(E93:G93)</f>
        <v>1305</v>
      </c>
      <c r="I93" s="62">
        <f>+SUM(D93:G93)</f>
        <v>14430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11358</v>
      </c>
      <c r="E94" s="53">
        <f t="shared" si="14"/>
        <v>1245</v>
      </c>
      <c r="F94" s="53">
        <f t="shared" si="14"/>
        <v>550</v>
      </c>
      <c r="G94" s="59">
        <f t="shared" si="14"/>
        <v>38</v>
      </c>
      <c r="H94" s="53">
        <f>+SUM(E94:G94)</f>
        <v>1833</v>
      </c>
      <c r="I94" s="60">
        <f>+SUM(D94:G94)</f>
        <v>13191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6" t="s">
        <v>48</v>
      </c>
      <c r="B99" s="157"/>
      <c r="C99" s="157"/>
      <c r="D99" s="157"/>
      <c r="E99" s="157"/>
      <c r="F99" s="157"/>
      <c r="G99" s="157"/>
      <c r="H99" s="157"/>
      <c r="I99" s="158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16616</v>
      </c>
      <c r="H102" s="124">
        <v>12174</v>
      </c>
      <c r="I102" s="95">
        <f>SUM(G102:H102)</f>
        <v>28790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58226</v>
      </c>
      <c r="H103" s="124">
        <v>53502</v>
      </c>
      <c r="I103" s="95">
        <f>SUM(G103:H103)</f>
        <v>111728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0.28537079655136882</v>
      </c>
      <c r="H104" s="126">
        <f>H102/H103</f>
        <v>0.22754289559268812</v>
      </c>
      <c r="I104" s="127">
        <f>I102/I103</f>
        <v>0.25767936417012743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70.87</v>
      </c>
      <c r="H106" s="128">
        <v>55.2</v>
      </c>
      <c r="I106" s="129">
        <f>SUM(G106:H106)</f>
        <v>126.07000000000001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242.74</v>
      </c>
      <c r="H107" s="128">
        <v>241.4</v>
      </c>
      <c r="I107" s="129">
        <f>SUM(G107:H107)</f>
        <v>484.14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0.29195847408750103</v>
      </c>
      <c r="H108" s="133">
        <f>H106/H107</f>
        <v>0.22866611433305717</v>
      </c>
      <c r="I108" s="134">
        <f>I106/I107</f>
        <v>0.26039988433097866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9" t="s">
        <v>54</v>
      </c>
      <c r="B112" s="160"/>
      <c r="C112" s="160"/>
      <c r="D112" s="160"/>
      <c r="E112" s="160"/>
      <c r="F112" s="160"/>
      <c r="G112" s="160"/>
      <c r="H112" s="160"/>
      <c r="I112" s="161"/>
    </row>
    <row r="113" spans="1:9" x14ac:dyDescent="0.2">
      <c r="A113" s="159" t="s">
        <v>55</v>
      </c>
      <c r="B113" s="160"/>
      <c r="C113" s="160"/>
      <c r="D113" s="160"/>
      <c r="E113" s="160"/>
      <c r="F113" s="160"/>
      <c r="G113" s="160"/>
      <c r="H113" s="160"/>
      <c r="I113" s="161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8</v>
      </c>
      <c r="F118" s="139">
        <v>23</v>
      </c>
      <c r="G118" s="139">
        <v>3</v>
      </c>
      <c r="H118" s="139">
        <v>113</v>
      </c>
      <c r="I118" s="137">
        <f>SUM(E118:H118)</f>
        <v>147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12.5</v>
      </c>
      <c r="F119" s="141">
        <v>37</v>
      </c>
      <c r="G119" s="141">
        <v>2.1</v>
      </c>
      <c r="H119" s="142">
        <v>50.1</v>
      </c>
      <c r="I119" s="143">
        <f>SUM(E119:H119)</f>
        <v>101.7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2016-08-10T15:37:04Z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