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225" windowWidth="15585" windowHeight="117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<sst xmlns="http://schemas.openxmlformats.org/spreadsheetml/2006/main" count="179" uniqueCount="82">
  <si>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</si>
  <si>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</si>
  <si>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</si>
  <si>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</si>
  <si>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</si>
  <si>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</si>
  <si>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</si>
  <si>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</si>
  <si>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</si>
  <si>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</si>
  <si>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</si>
  <si>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</si>
  <si>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</si>
  <si>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</si>
  <si>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</si>
  <si>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</si>
  <si>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</si>
  <si>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</si>
  <si>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</si>
  <si>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</si>
  <si>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</si>
  <si>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</si>
  <si>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</si>
  <si>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</si>
  <si>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</si>
  <si>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</si>
  <si>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</si>
  <si>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</si>
  <si>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</si>
  <si>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</si>
  <si>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</si>
  <si>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</si>
  <si>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</si>
  <si>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</si>
  <si>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</si>
  <si>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</si>
  <si>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</si>
  <si>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</si>
  <si>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</si>
  <si>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</si>
  <si>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</si>
  <si>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</si>
  <si>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</si>
  <si>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</si>
  <si>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</si>
  <si>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</si>
  <si>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</si>
  <si>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</si>
  <si>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</si>
  <si>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</si>
  <si>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</si>
  <si>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</si>
  <si>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</si>
  <si>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</si>
  <si>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</si>
  <si>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</si>
  <si>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</si>
  <si>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</si>
  <si>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</si>
  <si>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</si>
  <si>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</si>
  <si>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</si>
  <si>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</si>
  <si>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</si>
  <si>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</si>
  <si>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</si>
  <si>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</si>
  <si>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</si>
  <si>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</si>
  <si>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</si>
  <si>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</si>
  <si>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</si>
  <si>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</si>
  <si>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</si>
  <si>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</si>
  <si>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</si>
  <si>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</si>
  <si>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</si>
  <si>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</si>
  <si>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</si>
  <si>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</si>
  <si>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May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</si>
</sst>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D68">
      <selection activeCell="I121" sqref="I121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28245</v>
      </c>
      <c r="E10" s="87">
        <v>8498</v>
      </c>
      <c r="F10" s="87">
        <v>3928</v>
      </c>
      <c r="G10" s="87">
        <v>113</v>
      </c>
      <c r="H10" s="87">
        <f>SUM(E10:G10)</f>
        <v>12539</v>
      </c>
      <c r="I10" s="88">
        <f>SUM(D10:G10)</f>
        <v>40784</v>
      </c>
    </row>
    <row r="11" spans="1:9" s="67" customFormat="1" ht="12.75">
      <c r="A11" s="29" t="s">
        <v>28</v>
      </c>
      <c r="B11" s="66"/>
      <c r="C11" s="66"/>
      <c r="D11" s="89">
        <v>270440</v>
      </c>
      <c r="E11" s="89">
        <v>36552</v>
      </c>
      <c r="F11" s="89">
        <v>16632</v>
      </c>
      <c r="G11" s="90">
        <v>510</v>
      </c>
      <c r="H11" s="87">
        <f>SUM(E11:G11)</f>
        <v>53694</v>
      </c>
      <c r="I11" s="88">
        <f>SUM(D11:G11)</f>
        <v>324134</v>
      </c>
    </row>
    <row r="12" spans="1:9" ht="12.75">
      <c r="A12" s="29" t="s">
        <v>65</v>
      </c>
      <c r="B12" s="2"/>
      <c r="C12" s="2"/>
      <c r="D12" s="139">
        <v>21905</v>
      </c>
      <c r="E12" s="139">
        <v>8757</v>
      </c>
      <c r="F12" s="139">
        <v>3167</v>
      </c>
      <c r="G12" s="139">
        <v>69</v>
      </c>
      <c r="H12" s="87">
        <f>SUM(E12:G12)</f>
        <v>11993</v>
      </c>
      <c r="I12" s="88">
        <f>SUM(D12:G12)</f>
        <v>33898</v>
      </c>
    </row>
    <row r="13" spans="1:12" ht="15.75">
      <c r="A13" s="29" t="s">
        <v>29</v>
      </c>
      <c r="B13" s="2"/>
      <c r="C13" s="2"/>
      <c r="D13" s="139">
        <v>99706</v>
      </c>
      <c r="E13" s="139">
        <v>11033</v>
      </c>
      <c r="F13" s="139">
        <v>10204</v>
      </c>
      <c r="G13" s="139">
        <v>460</v>
      </c>
      <c r="H13" s="139">
        <f>SUM(E13:G13)</f>
        <v>21697</v>
      </c>
      <c r="I13" s="88">
        <f>SUM(D13:G13)</f>
        <v>121403</v>
      </c>
      <c r="L13" s="146"/>
    </row>
    <row r="14" spans="1:9" ht="12.75">
      <c r="A14" s="29" t="s">
        <v>75</v>
      </c>
      <c r="B14" s="2"/>
      <c r="C14" s="3"/>
      <c r="D14" s="139">
        <v>4450</v>
      </c>
      <c r="E14" s="139">
        <v>262</v>
      </c>
      <c r="F14" s="139">
        <v>271</v>
      </c>
      <c r="G14" s="139">
        <v>1</v>
      </c>
      <c r="H14" s="87">
        <f>SUM(E14:G14)</f>
        <v>534</v>
      </c>
      <c r="I14" s="88">
        <f>SUM(D14:G14)</f>
        <v>4984</v>
      </c>
    </row>
    <row r="15" spans="1:9" ht="13.5" thickBot="1">
      <c r="A15" s="30" t="s">
        <v>27</v>
      </c>
      <c r="B15" s="31"/>
      <c r="C15" s="32"/>
      <c r="D15" s="140">
        <f>SUM(D10:D14)</f>
        <v>424746</v>
      </c>
      <c r="E15" s="140">
        <f>SUM(E10:E14)</f>
        <v>65102</v>
      </c>
      <c r="F15" s="140">
        <f>SUM(F10:F14)</f>
        <v>34202</v>
      </c>
      <c r="G15" s="140">
        <f>SUM(G10:G14)</f>
        <v>1153</v>
      </c>
      <c r="H15" s="33">
        <f>SUM(H10:H14)</f>
        <v>100457</v>
      </c>
      <c r="I15" s="34">
        <f>SUM(I10:I14)</f>
        <v>525203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241673</v>
      </c>
      <c r="E20" s="87">
        <v>29834</v>
      </c>
      <c r="F20" s="87">
        <v>6503</v>
      </c>
      <c r="G20" s="87">
        <v>122</v>
      </c>
      <c r="H20" s="87">
        <f>SUM(E20:G20)</f>
        <v>36459</v>
      </c>
      <c r="I20" s="88">
        <f>SUM(D20:G20)</f>
        <v>278132</v>
      </c>
    </row>
    <row r="21" spans="1:9" s="67" customFormat="1" ht="12.75">
      <c r="A21" s="29" t="s">
        <v>31</v>
      </c>
      <c r="B21" s="66"/>
      <c r="C21" s="66"/>
      <c r="D21" s="89">
        <v>1184294</v>
      </c>
      <c r="E21" s="89">
        <v>104488</v>
      </c>
      <c r="F21" s="89">
        <v>26394</v>
      </c>
      <c r="G21" s="89">
        <v>536</v>
      </c>
      <c r="H21" s="87">
        <f>SUM(E21:G21)</f>
        <v>131418</v>
      </c>
      <c r="I21" s="88">
        <f>SUM(D21:G21)</f>
        <v>1315712</v>
      </c>
    </row>
    <row r="22" spans="1:9" ht="12.75">
      <c r="A22" s="29" t="s">
        <v>65</v>
      </c>
      <c r="B22" s="2"/>
      <c r="C22" s="2"/>
      <c r="D22" s="139">
        <v>180661</v>
      </c>
      <c r="E22" s="139">
        <v>27005</v>
      </c>
      <c r="F22" s="139">
        <v>6079</v>
      </c>
      <c r="G22" s="139">
        <v>72</v>
      </c>
      <c r="H22" s="87">
        <f>SUM(E22:G22)</f>
        <v>33156</v>
      </c>
      <c r="I22" s="88">
        <f>SUM(D22:G22)</f>
        <v>213817</v>
      </c>
    </row>
    <row r="23" spans="1:9" ht="12.75">
      <c r="A23" s="29" t="s">
        <v>29</v>
      </c>
      <c r="B23" s="2"/>
      <c r="C23" s="2"/>
      <c r="D23" s="87">
        <v>534268</v>
      </c>
      <c r="E23" s="87">
        <v>32121</v>
      </c>
      <c r="F23" s="87">
        <v>18183</v>
      </c>
      <c r="G23" s="87">
        <v>532</v>
      </c>
      <c r="H23" s="87">
        <f>SUM(E23:G23)</f>
        <v>50836</v>
      </c>
      <c r="I23" s="88">
        <f>SUM(D23:G23)</f>
        <v>585104</v>
      </c>
    </row>
    <row r="24" spans="1:9" ht="12.75">
      <c r="A24" s="29" t="s">
        <v>75</v>
      </c>
      <c r="B24" s="2"/>
      <c r="C24" s="3"/>
      <c r="D24" s="152">
        <v>152170</v>
      </c>
      <c r="E24" s="152">
        <v>7601</v>
      </c>
      <c r="F24" s="152">
        <v>7604</v>
      </c>
      <c r="G24" s="152">
        <v>127</v>
      </c>
      <c r="H24" s="87">
        <f>SUM(E24:G24)</f>
        <v>15332</v>
      </c>
      <c r="I24" s="88">
        <f>SUM(D24:G24)</f>
        <v>167502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2293066</v>
      </c>
      <c r="E25" s="33">
        <f t="shared" si="0"/>
        <v>201049</v>
      </c>
      <c r="F25" s="33">
        <f t="shared" si="0"/>
        <v>64763</v>
      </c>
      <c r="G25" s="33">
        <f t="shared" si="0"/>
        <v>1389</v>
      </c>
      <c r="H25" s="33">
        <f t="shared" si="0"/>
        <v>267201</v>
      </c>
      <c r="I25" s="34">
        <f t="shared" si="0"/>
        <v>2560267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0.1168727991956073</v>
      </c>
      <c r="E30" s="93">
        <f t="shared" si="1"/>
        <v>0.28484279680900987</v>
      </c>
      <c r="F30" s="93">
        <f t="shared" si="1"/>
        <v>0.6040289097339689</v>
      </c>
      <c r="G30" s="93">
        <f t="shared" si="1"/>
        <v>0.9262295081967213</v>
      </c>
      <c r="H30" s="93">
        <f>H10/H20</f>
        <v>0.34392056830960804</v>
      </c>
      <c r="I30" s="94">
        <f>I10/I20</f>
        <v>0.14663541052449916</v>
      </c>
    </row>
    <row r="31" spans="1:9" ht="12.75">
      <c r="A31" s="29" t="s">
        <v>31</v>
      </c>
      <c r="B31" s="2"/>
      <c r="C31" s="3"/>
      <c r="D31" s="93">
        <f t="shared" si="1"/>
        <v>0.2283554590329766</v>
      </c>
      <c r="E31" s="93">
        <f t="shared" si="1"/>
        <v>0.34982007503253965</v>
      </c>
      <c r="F31" s="93">
        <f t="shared" si="1"/>
        <v>0.6301432143669016</v>
      </c>
      <c r="G31" s="93">
        <f t="shared" si="1"/>
        <v>0.9514925373134329</v>
      </c>
      <c r="H31" s="93">
        <f aca="true" t="shared" si="2" ref="D31:I34">H11/H21</f>
        <v>0.4085741679222024</v>
      </c>
      <c r="I31" s="94">
        <f t="shared" si="2"/>
        <v>0.24635634546162077</v>
      </c>
    </row>
    <row r="32" spans="1:9" ht="12.75">
      <c r="A32" s="29" t="s">
        <v>65</v>
      </c>
      <c r="B32" s="2"/>
      <c r="C32" s="3"/>
      <c r="D32" s="93">
        <f>D12/D22</f>
        <v>0.1212491904727639</v>
      </c>
      <c r="E32" s="93">
        <f t="shared" si="2"/>
        <v>0.3242732827254212</v>
      </c>
      <c r="F32" s="93">
        <f>F12/F22</f>
        <v>0.5209738443822998</v>
      </c>
      <c r="G32" s="93">
        <f t="shared" si="2"/>
        <v>0.9583333333333334</v>
      </c>
      <c r="H32" s="93">
        <f t="shared" si="2"/>
        <v>0.36171432018337557</v>
      </c>
      <c r="I32" s="94">
        <f t="shared" si="2"/>
        <v>0.15853744089571922</v>
      </c>
    </row>
    <row r="33" spans="1:9" ht="12.75">
      <c r="A33" s="29" t="s">
        <v>29</v>
      </c>
      <c r="B33" s="2"/>
      <c r="C33" s="3"/>
      <c r="D33" s="93">
        <f t="shared" si="2"/>
        <v>0.18662169547867363</v>
      </c>
      <c r="E33" s="93">
        <f t="shared" si="2"/>
        <v>0.34348245695962143</v>
      </c>
      <c r="F33" s="93">
        <f t="shared" si="2"/>
        <v>0.5611835230710004</v>
      </c>
      <c r="G33" s="93">
        <f t="shared" si="2"/>
        <v>0.8646616541353384</v>
      </c>
      <c r="H33" s="93">
        <f t="shared" si="2"/>
        <v>0.42680383979856795</v>
      </c>
      <c r="I33" s="94">
        <f t="shared" si="2"/>
        <v>0.20748960868495173</v>
      </c>
    </row>
    <row r="34" spans="1:9" ht="12.75">
      <c r="A34" s="29" t="s">
        <v>75</v>
      </c>
      <c r="B34" s="2"/>
      <c r="C34" s="3"/>
      <c r="D34" s="93">
        <f t="shared" si="2"/>
        <v>0.02924360912137741</v>
      </c>
      <c r="E34" s="93">
        <f t="shared" si="2"/>
        <v>0.034469148796211026</v>
      </c>
      <c r="F34" s="93">
        <f t="shared" si="2"/>
        <v>0.03563913729615992</v>
      </c>
      <c r="G34" s="93">
        <f t="shared" si="2"/>
        <v>0.007874015748031496</v>
      </c>
      <c r="H34" s="93">
        <f t="shared" si="2"/>
        <v>0.03482911557526742</v>
      </c>
      <c r="I34" s="94">
        <f t="shared" si="2"/>
        <v>0.029754868598583898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0.18523060391632862</v>
      </c>
      <c r="E35" s="63">
        <f t="shared" si="3"/>
        <v>0.3238116081154345</v>
      </c>
      <c r="F35" s="63">
        <f t="shared" si="3"/>
        <v>0.5281101863718481</v>
      </c>
      <c r="G35" s="63">
        <f t="shared" si="3"/>
        <v>0.830093592512599</v>
      </c>
      <c r="H35" s="63">
        <f t="shared" si="3"/>
        <v>0.37596041930980795</v>
      </c>
      <c r="I35" s="64">
        <f t="shared" si="3"/>
        <v>0.2051360268284519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75.5</v>
      </c>
      <c r="E40" s="87">
        <v>27.1</v>
      </c>
      <c r="F40" s="87">
        <v>261.2</v>
      </c>
      <c r="G40" s="87">
        <v>227.3</v>
      </c>
      <c r="H40" s="87">
        <f>SUM(E40:G40)</f>
        <v>515.6</v>
      </c>
      <c r="I40" s="88">
        <f>SUM(D40:G40)</f>
        <v>591.0999999999999</v>
      </c>
    </row>
    <row r="41" spans="1:9" s="67" customFormat="1" ht="12.75">
      <c r="A41" s="37" t="s">
        <v>31</v>
      </c>
      <c r="B41" s="68"/>
      <c r="C41" s="68"/>
      <c r="D41" s="89">
        <v>786.26</v>
      </c>
      <c r="E41" s="89">
        <v>104.84</v>
      </c>
      <c r="F41" s="89">
        <v>1217.54</v>
      </c>
      <c r="G41" s="95">
        <v>1072.12</v>
      </c>
      <c r="H41" s="87">
        <f>SUM(E41:G41)</f>
        <v>2394.5</v>
      </c>
      <c r="I41" s="88">
        <f>SUM(D41:G41)</f>
        <v>3180.7599999999998</v>
      </c>
    </row>
    <row r="42" spans="1:9" ht="12.75">
      <c r="A42" s="37" t="s">
        <v>65</v>
      </c>
      <c r="B42" s="6"/>
      <c r="C42" s="6"/>
      <c r="D42" s="139">
        <v>65.7</v>
      </c>
      <c r="E42" s="139">
        <v>27.3</v>
      </c>
      <c r="F42" s="139">
        <v>155.6</v>
      </c>
      <c r="G42" s="139">
        <v>105.6</v>
      </c>
      <c r="H42" s="87">
        <f>SUM(E42:G42)</f>
        <v>288.5</v>
      </c>
      <c r="I42" s="88">
        <f>SUM(D42:G42)</f>
        <v>354.2</v>
      </c>
    </row>
    <row r="43" spans="1:9" ht="12.75">
      <c r="A43" s="37" t="s">
        <v>29</v>
      </c>
      <c r="B43" s="6"/>
      <c r="C43" s="6"/>
      <c r="D43" s="87">
        <v>275.2</v>
      </c>
      <c r="E43" s="87">
        <v>29.6</v>
      </c>
      <c r="F43" s="87">
        <v>664.3</v>
      </c>
      <c r="G43" s="87">
        <v>588.9</v>
      </c>
      <c r="H43" s="87">
        <f>SUM(E43:G43)</f>
        <v>1282.8</v>
      </c>
      <c r="I43" s="88">
        <f>SUM(D43:G43)</f>
        <v>1558</v>
      </c>
    </row>
    <row r="44" spans="1:9" ht="12.75">
      <c r="A44" s="29" t="s">
        <v>75</v>
      </c>
      <c r="B44" s="6"/>
      <c r="C44" s="7"/>
      <c r="D44" s="152">
        <v>13.1</v>
      </c>
      <c r="E44" s="152">
        <v>1</v>
      </c>
      <c r="F44" s="152">
        <v>7.2</v>
      </c>
      <c r="G44" s="152">
        <v>0.5</v>
      </c>
      <c r="H44" s="87">
        <f>SUM(E44:G44)</f>
        <v>8.7</v>
      </c>
      <c r="I44" s="88">
        <f>SUM(D44:G44)</f>
        <v>21.8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1215.76</v>
      </c>
      <c r="E45" s="33">
        <f t="shared" si="4"/>
        <v>189.84</v>
      </c>
      <c r="F45" s="33">
        <f t="shared" si="4"/>
        <v>2305.8399999999997</v>
      </c>
      <c r="G45" s="33">
        <f t="shared" si="4"/>
        <v>1994.4199999999996</v>
      </c>
      <c r="H45" s="33">
        <f t="shared" si="4"/>
        <v>4490.099999999999</v>
      </c>
      <c r="I45" s="34">
        <f t="shared" si="4"/>
        <v>5705.86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660</v>
      </c>
      <c r="E50" s="87">
        <v>81.2</v>
      </c>
      <c r="F50" s="87">
        <v>377.7</v>
      </c>
      <c r="G50" s="147">
        <v>239.1</v>
      </c>
      <c r="H50" s="87">
        <f>SUM(E50:G50)</f>
        <v>698</v>
      </c>
      <c r="I50" s="98">
        <f>SUM(D50:G50)</f>
        <v>1358</v>
      </c>
    </row>
    <row r="51" spans="1:9" s="67" customFormat="1" ht="12.75">
      <c r="A51" s="37" t="s">
        <v>31</v>
      </c>
      <c r="B51" s="68"/>
      <c r="C51" s="68"/>
      <c r="D51" s="89">
        <v>3351.16</v>
      </c>
      <c r="E51" s="89">
        <v>312.74</v>
      </c>
      <c r="F51" s="89">
        <v>1637.35</v>
      </c>
      <c r="G51" s="89">
        <v>1105.42</v>
      </c>
      <c r="H51" s="87">
        <f>SUM(E51:G51)</f>
        <v>3055.51</v>
      </c>
      <c r="I51" s="98">
        <f>SUM(D51:G51)</f>
        <v>6406.67</v>
      </c>
    </row>
    <row r="52" spans="1:9" ht="12.75">
      <c r="A52" s="37" t="s">
        <v>65</v>
      </c>
      <c r="B52" s="6"/>
      <c r="C52" s="6"/>
      <c r="D52" s="139">
        <v>483.1</v>
      </c>
      <c r="E52" s="139">
        <v>67.8</v>
      </c>
      <c r="F52" s="139">
        <v>212.9</v>
      </c>
      <c r="G52" s="139">
        <v>110.1</v>
      </c>
      <c r="H52" s="97">
        <f>SUM(E52:G52)</f>
        <v>390.79999999999995</v>
      </c>
      <c r="I52" s="98">
        <f>SUM(D52:G52)</f>
        <v>873.9</v>
      </c>
    </row>
    <row r="53" spans="1:9" ht="12.75">
      <c r="A53" s="37" t="s">
        <v>29</v>
      </c>
      <c r="B53" s="6"/>
      <c r="C53" s="6"/>
      <c r="D53" s="87">
        <v>1443.4</v>
      </c>
      <c r="E53" s="87">
        <v>77.6</v>
      </c>
      <c r="F53" s="87">
        <v>882.1</v>
      </c>
      <c r="G53" s="87">
        <v>637.9</v>
      </c>
      <c r="H53" s="87">
        <f>SUM(E53:G53)</f>
        <v>1597.6</v>
      </c>
      <c r="I53" s="98">
        <f>SUM(D53:G53)</f>
        <v>3041</v>
      </c>
    </row>
    <row r="54" spans="1:9" ht="12.75">
      <c r="A54" s="29" t="s">
        <v>75</v>
      </c>
      <c r="B54" s="6"/>
      <c r="C54" s="7"/>
      <c r="D54" s="152">
        <v>445.9</v>
      </c>
      <c r="E54" s="152">
        <v>21.3</v>
      </c>
      <c r="F54" s="152">
        <v>179.9</v>
      </c>
      <c r="G54" s="152">
        <v>42.3</v>
      </c>
      <c r="H54" s="87">
        <f>SUM(E54:G54)</f>
        <v>243.5</v>
      </c>
      <c r="I54" s="98">
        <f>SUM(D54:G54)</f>
        <v>689.4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6383.5599999999995</v>
      </c>
      <c r="E55" s="33">
        <f t="shared" si="5"/>
        <v>560.64</v>
      </c>
      <c r="F55" s="33">
        <f t="shared" si="5"/>
        <v>3289.95</v>
      </c>
      <c r="G55" s="33">
        <f t="shared" si="5"/>
        <v>2134.82</v>
      </c>
      <c r="H55" s="33">
        <f t="shared" si="5"/>
        <v>5985.41</v>
      </c>
      <c r="I55" s="34">
        <f t="shared" si="5"/>
        <v>12368.97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0.1143939393939394</v>
      </c>
      <c r="E60" s="93">
        <f>E40/E50</f>
        <v>0.33374384236453203</v>
      </c>
      <c r="F60" s="93">
        <f>F40/F50</f>
        <v>0.6915541435001323</v>
      </c>
      <c r="G60" s="93">
        <f>G40/G50</f>
        <v>0.9506482643245505</v>
      </c>
      <c r="H60" s="93">
        <f>H40/H50</f>
        <v>0.7386819484240688</v>
      </c>
      <c r="I60" s="94">
        <f>I40/I50</f>
        <v>0.4352724594992636</v>
      </c>
    </row>
    <row r="61" spans="1:9" ht="12.75">
      <c r="A61" s="37" t="s">
        <v>31</v>
      </c>
      <c r="B61" s="2"/>
      <c r="C61" s="3"/>
      <c r="D61" s="93">
        <f>D41/D51</f>
        <v>0.23462323493954332</v>
      </c>
      <c r="E61" s="93">
        <f>E41/E51</f>
        <v>0.33523054294301974</v>
      </c>
      <c r="F61" s="93">
        <f>F41/F51</f>
        <v>0.7436039942590161</v>
      </c>
      <c r="G61" s="93">
        <f>G41/G51</f>
        <v>0.9698757033525717</v>
      </c>
      <c r="H61" s="93">
        <f>H41/H51</f>
        <v>0.783666229205599</v>
      </c>
      <c r="I61" s="94">
        <f aca="true" t="shared" si="6" ref="H61:I64">I41/I51</f>
        <v>0.49647632857631185</v>
      </c>
    </row>
    <row r="62" spans="1:9" ht="12.75">
      <c r="A62" s="37" t="s">
        <v>65</v>
      </c>
      <c r="B62" s="2"/>
      <c r="C62" s="3"/>
      <c r="D62" s="93">
        <f>D42/D52</f>
        <v>0.13599668805630305</v>
      </c>
      <c r="E62" s="93">
        <f aca="true" t="shared" si="7" ref="D62:G64">E42/E52</f>
        <v>0.4026548672566372</v>
      </c>
      <c r="F62" s="93">
        <f t="shared" si="7"/>
        <v>0.7308595584781588</v>
      </c>
      <c r="G62" s="93">
        <f>G42/G52</f>
        <v>0.9591280653950953</v>
      </c>
      <c r="H62" s="93">
        <f>H42/H52</f>
        <v>0.7382292732855682</v>
      </c>
      <c r="I62" s="94">
        <f t="shared" si="6"/>
        <v>0.4053095319830644</v>
      </c>
    </row>
    <row r="63" spans="1:9" ht="12.75">
      <c r="A63" s="37" t="s">
        <v>29</v>
      </c>
      <c r="B63" s="2"/>
      <c r="C63" s="3"/>
      <c r="D63" s="93">
        <f t="shared" si="7"/>
        <v>0.1906609394485243</v>
      </c>
      <c r="E63" s="93">
        <f t="shared" si="7"/>
        <v>0.3814432989690722</v>
      </c>
      <c r="F63" s="93">
        <f t="shared" si="7"/>
        <v>0.7530892189094206</v>
      </c>
      <c r="G63" s="93">
        <f t="shared" si="7"/>
        <v>0.9231854522652453</v>
      </c>
      <c r="H63" s="93">
        <f t="shared" si="6"/>
        <v>0.8029544316474713</v>
      </c>
      <c r="I63" s="94">
        <f t="shared" si="6"/>
        <v>0.5123314699112134</v>
      </c>
    </row>
    <row r="64" spans="1:9" ht="12.75">
      <c r="A64" s="29" t="s">
        <v>75</v>
      </c>
      <c r="B64" s="2"/>
      <c r="C64" s="3"/>
      <c r="D64" s="93">
        <f t="shared" si="7"/>
        <v>0.029378784480825298</v>
      </c>
      <c r="E64" s="93">
        <f t="shared" si="7"/>
        <v>0.046948356807511735</v>
      </c>
      <c r="F64" s="93">
        <f t="shared" si="7"/>
        <v>0.040022234574763754</v>
      </c>
      <c r="G64" s="93">
        <f t="shared" si="7"/>
        <v>0.011820330969267141</v>
      </c>
      <c r="H64" s="93">
        <f t="shared" si="6"/>
        <v>0.03572895277207392</v>
      </c>
      <c r="I64" s="94">
        <f t="shared" si="6"/>
        <v>0.031621700029010734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0.1904517228631046</v>
      </c>
      <c r="E65" s="63">
        <f t="shared" si="8"/>
        <v>0.33861301369863017</v>
      </c>
      <c r="F65" s="63">
        <f t="shared" si="8"/>
        <v>0.7008738734631225</v>
      </c>
      <c r="G65" s="63">
        <f t="shared" si="8"/>
        <v>0.9342333311473564</v>
      </c>
      <c r="H65" s="63">
        <f t="shared" si="8"/>
        <v>0.7501741735319718</v>
      </c>
      <c r="I65" s="64">
        <f t="shared" si="8"/>
        <v>0.4613043770014803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38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68</v>
      </c>
      <c r="E71" s="90">
        <v>73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48</v>
      </c>
      <c r="E72" s="103">
        <v>50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55</v>
      </c>
      <c r="F73" s="103">
        <v>54</v>
      </c>
      <c r="G73" s="103">
        <v>29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7</v>
      </c>
      <c r="F74" s="153">
        <v>4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467</v>
      </c>
      <c r="E84" s="70">
        <v>142</v>
      </c>
      <c r="F84" s="70">
        <v>65</v>
      </c>
      <c r="G84" s="70">
        <v>25</v>
      </c>
      <c r="H84" s="69">
        <f>E84+F84+G84</f>
        <v>232</v>
      </c>
      <c r="I84" s="71">
        <f>D84+E84+F84+G84</f>
        <v>699</v>
      </c>
    </row>
    <row r="85" spans="1:9" ht="12.75">
      <c r="A85" s="29" t="s">
        <v>15</v>
      </c>
      <c r="B85" s="2"/>
      <c r="C85" s="2"/>
      <c r="D85" s="69">
        <v>748</v>
      </c>
      <c r="E85" s="70">
        <v>156</v>
      </c>
      <c r="F85" s="70">
        <v>71</v>
      </c>
      <c r="G85" s="70">
        <v>27</v>
      </c>
      <c r="H85" s="69">
        <f aca="true" t="shared" si="9" ref="H85:H91">E85+F85+G85</f>
        <v>254</v>
      </c>
      <c r="I85" s="71">
        <f aca="true" t="shared" si="10" ref="I85:I91">D85+E85+F85+G85</f>
        <v>1002</v>
      </c>
    </row>
    <row r="86" spans="1:9" s="67" customFormat="1" ht="12.75">
      <c r="A86" s="29" t="s">
        <v>40</v>
      </c>
      <c r="B86" s="66"/>
      <c r="C86" s="66"/>
      <c r="D86" s="72">
        <v>7637</v>
      </c>
      <c r="E86" s="73">
        <v>431</v>
      </c>
      <c r="F86" s="72">
        <v>273</v>
      </c>
      <c r="G86" s="74">
        <v>12</v>
      </c>
      <c r="H86" s="69">
        <f t="shared" si="9"/>
        <v>716</v>
      </c>
      <c r="I86" s="71">
        <f t="shared" si="10"/>
        <v>8353</v>
      </c>
    </row>
    <row r="87" spans="1:9" s="67" customFormat="1" ht="12.75">
      <c r="A87" s="29" t="s">
        <v>41</v>
      </c>
      <c r="B87" s="66"/>
      <c r="C87" s="66"/>
      <c r="D87" s="72">
        <v>5663</v>
      </c>
      <c r="E87" s="73">
        <v>359</v>
      </c>
      <c r="F87" s="72">
        <v>248</v>
      </c>
      <c r="G87" s="74">
        <v>10</v>
      </c>
      <c r="H87" s="69">
        <f t="shared" si="9"/>
        <v>617</v>
      </c>
      <c r="I87" s="71">
        <f t="shared" si="10"/>
        <v>6280</v>
      </c>
    </row>
    <row r="88" spans="1:9" ht="12.75">
      <c r="A88" s="29" t="s">
        <v>66</v>
      </c>
      <c r="B88" s="2"/>
      <c r="C88" s="2"/>
      <c r="D88" s="137">
        <v>410</v>
      </c>
      <c r="E88" s="138">
        <v>45</v>
      </c>
      <c r="F88" s="138">
        <v>21</v>
      </c>
      <c r="G88" s="138">
        <v>0</v>
      </c>
      <c r="H88" s="69">
        <f t="shared" si="9"/>
        <v>66</v>
      </c>
      <c r="I88" s="71">
        <f t="shared" si="10"/>
        <v>476</v>
      </c>
    </row>
    <row r="89" spans="1:9" ht="12.75">
      <c r="A89" s="29" t="s">
        <v>67</v>
      </c>
      <c r="B89" s="2"/>
      <c r="C89" s="2"/>
      <c r="D89" s="137">
        <v>524</v>
      </c>
      <c r="E89" s="138">
        <v>110</v>
      </c>
      <c r="F89" s="138">
        <v>37</v>
      </c>
      <c r="G89" s="138">
        <v>0</v>
      </c>
      <c r="H89" s="69">
        <f t="shared" si="9"/>
        <v>147</v>
      </c>
      <c r="I89" s="71">
        <f t="shared" si="10"/>
        <v>671</v>
      </c>
    </row>
    <row r="90" spans="1:9" ht="12.75">
      <c r="A90" s="29" t="s">
        <v>42</v>
      </c>
      <c r="B90" s="2"/>
      <c r="C90" s="2"/>
      <c r="D90" s="69">
        <v>1140</v>
      </c>
      <c r="E90" s="69">
        <v>47</v>
      </c>
      <c r="F90" s="69">
        <v>53</v>
      </c>
      <c r="G90" s="69">
        <v>1</v>
      </c>
      <c r="H90" s="69">
        <f t="shared" si="9"/>
        <v>101</v>
      </c>
      <c r="I90" s="71">
        <f t="shared" si="10"/>
        <v>1241</v>
      </c>
    </row>
    <row r="91" spans="1:9" ht="12.75">
      <c r="A91" s="29" t="s">
        <v>43</v>
      </c>
      <c r="B91" s="2"/>
      <c r="C91" s="2"/>
      <c r="D91" s="69">
        <v>1689</v>
      </c>
      <c r="E91" s="69">
        <v>120</v>
      </c>
      <c r="F91" s="69">
        <v>205</v>
      </c>
      <c r="G91" s="69">
        <v>3</v>
      </c>
      <c r="H91" s="69">
        <f t="shared" si="9"/>
        <v>328</v>
      </c>
      <c r="I91" s="71">
        <f t="shared" si="10"/>
        <v>2017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9654</v>
      </c>
      <c r="E94" s="21">
        <f t="shared" si="11"/>
        <v>665</v>
      </c>
      <c r="F94" s="21">
        <f t="shared" si="11"/>
        <v>412</v>
      </c>
      <c r="G94" s="61">
        <f t="shared" si="11"/>
        <v>38</v>
      </c>
      <c r="H94" s="21">
        <f>+SUM(E94:G94)</f>
        <v>1115</v>
      </c>
      <c r="I94" s="62">
        <f>+SUM(D94:G94)</f>
        <v>10769</v>
      </c>
    </row>
    <row r="95" spans="1:9" ht="13.5" thickBot="1">
      <c r="A95" s="30" t="s">
        <v>45</v>
      </c>
      <c r="B95" s="51"/>
      <c r="C95" s="52"/>
      <c r="D95" s="53">
        <f t="shared" si="11"/>
        <v>8624</v>
      </c>
      <c r="E95" s="53">
        <f t="shared" si="11"/>
        <v>745</v>
      </c>
      <c r="F95" s="53">
        <f t="shared" si="11"/>
        <v>561</v>
      </c>
      <c r="G95" s="59">
        <f t="shared" si="11"/>
        <v>40</v>
      </c>
      <c r="H95" s="53">
        <f>+SUM(E95:G95)</f>
        <v>1346</v>
      </c>
      <c r="I95" s="60">
        <f>+SUM(D95:G95)</f>
        <v>9970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15523</v>
      </c>
      <c r="H103" s="118">
        <v>10349</v>
      </c>
      <c r="I103" s="91">
        <f>SUM(G103:H103)</f>
        <v>25872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57957</v>
      </c>
      <c r="H104" s="118">
        <v>53198</v>
      </c>
      <c r="I104" s="91">
        <f>SUM(G104:H104)</f>
        <v>111155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0.26783649947374777</v>
      </c>
      <c r="H105" s="120">
        <f>H103/H104</f>
        <v>0.19453738862363246</v>
      </c>
      <c r="I105" s="121">
        <f>I103/I104</f>
        <v>0.23275606135576446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57.76</v>
      </c>
      <c r="H107" s="148">
        <v>44.0325</v>
      </c>
      <c r="I107" s="122">
        <f>SUM(G107:H107)</f>
        <v>101.79249999999999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214.67</v>
      </c>
      <c r="H108" s="148">
        <v>229.2185</v>
      </c>
      <c r="I108" s="122">
        <f>SUM(G108:H108)</f>
        <v>443.8885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0.26906414496669306</v>
      </c>
      <c r="H109" s="126">
        <f>H107/H108</f>
        <v>0.19209836902344268</v>
      </c>
      <c r="I109" s="127">
        <f>I107/I108</f>
        <v>0.2293199756245093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26</v>
      </c>
      <c r="G119" s="132">
        <v>3</v>
      </c>
      <c r="H119" s="132">
        <v>72</v>
      </c>
      <c r="I119" s="150">
        <v>127</v>
      </c>
      <c r="J119" s="130">
        <f>SUM(E119:I119)</f>
        <v>237</v>
      </c>
    </row>
    <row r="120" spans="1:10" ht="13.5" thickBot="1">
      <c r="A120" s="56" t="s">
        <v>59</v>
      </c>
      <c r="B120" s="54"/>
      <c r="C120" s="54"/>
      <c r="D120" s="133"/>
      <c r="E120" s="134">
        <v>11.7</v>
      </c>
      <c r="F120" s="134">
        <v>33</v>
      </c>
      <c r="G120" s="134">
        <v>4.5</v>
      </c>
      <c r="H120" s="135">
        <v>49</v>
      </c>
      <c r="I120" s="151">
        <v>42</v>
      </c>
      <c r="J120" s="136">
        <f>SUM(E120:I120)</f>
        <v>140.2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2020-06-15T19:32:01Z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