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13440" windowHeight="1644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<sst xmlns="http://schemas.openxmlformats.org/spreadsheetml/2006/main" count="178" uniqueCount="81">
  <si>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</si>
  <si>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</si>
  <si>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</si>
  <si>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</si>
  <si>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</si>
  <si>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</si>
  <si>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</si>
  <si>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</si>
  <si>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</si>
  <si>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</si>
  <si>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</si>
  <si>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</si>
  <si>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</si>
  <si>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</si>
  <si>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</si>
  <si>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</si>
  <si>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</si>
  <si>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</si>
  <si>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</si>
  <si>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</si>
  <si>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</si>
  <si>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</si>
  <si>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</si>
  <si>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</si>
  <si>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</si>
  <si>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</si>
  <si>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</si>
  <si>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</si>
  <si>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</si>
  <si>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</si>
  <si>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</si>
  <si>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</si>
  <si>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</si>
  <si>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</si>
  <si>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</si>
  <si>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</si>
  <si>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</si>
  <si>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</si>
  <si>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</si>
  <si>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</si>
  <si>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</si>
  <si>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</si>
  <si>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</si>
  <si>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</si>
  <si>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</si>
  <si>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</si>
  <si>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</si>
  <si>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</si>
  <si>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</si>
  <si>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</si>
  <si>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</si>
  <si>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</si>
  <si>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</si>
  <si>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</si>
  <si>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</si>
  <si>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</si>
  <si>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</si>
  <si>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</si>
  <si>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</si>
  <si>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</si>
  <si>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</si>
  <si>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</si>
  <si>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</si>
  <si>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</si>
  <si>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</si>
  <si>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</si>
  <si>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</si>
  <si>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</si>
  <si>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</si>
  <si>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</si>
  <si>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</si>
  <si>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</si>
  <si>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</si>
  <si>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</si>
  <si>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</si>
  <si>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</si>
  <si>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</si>
  <si>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</si>
  <si>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</si>
  <si>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</si>
  <si>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>Month Ending May 31,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</si>
</sst>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4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7" fontId="0" fillId="34" borderId="11" xfId="42" applyNumberFormat="1" applyFont="1" applyFill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118" zoomScaleNormal="118" zoomScalePageLayoutView="118" workbookViewId="0" topLeftCell="B1">
      <selection activeCell="I119" sqref="I119"/>
    </sheetView>
  </sheetViews>
  <sheetFormatPr defaultColWidth="8.8515625" defaultRowHeight="12.75"/>
  <cols>
    <col min="1" max="1" width="8.8515625" style="76" customWidth="1"/>
    <col min="2" max="2" width="8.8515625" style="0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80</v>
      </c>
      <c r="G4" s="84"/>
      <c r="H4" s="84"/>
    </row>
    <row r="5" spans="6:10" ht="12.75">
      <c r="F5" s="146"/>
      <c r="H5" s="145"/>
      <c r="I5" s="145"/>
      <c r="J5" s="145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26283</v>
      </c>
      <c r="E10" s="87">
        <v>7472</v>
      </c>
      <c r="F10" s="87">
        <v>3760</v>
      </c>
      <c r="G10" s="87">
        <v>103</v>
      </c>
      <c r="H10" s="87">
        <f>SUM(E10:G10)</f>
        <v>11335</v>
      </c>
      <c r="I10" s="88">
        <f>SUM(D10:G10)</f>
        <v>37618</v>
      </c>
    </row>
    <row r="11" spans="1:9" s="67" customFormat="1" ht="12.75">
      <c r="A11" s="29" t="s">
        <v>28</v>
      </c>
      <c r="B11" s="66"/>
      <c r="C11" s="66"/>
      <c r="D11" s="89">
        <v>283181</v>
      </c>
      <c r="E11" s="89">
        <v>37020</v>
      </c>
      <c r="F11" s="89">
        <v>17343</v>
      </c>
      <c r="G11" s="90">
        <v>550</v>
      </c>
      <c r="H11" s="87">
        <f>SUM(E11:G11)</f>
        <v>54913</v>
      </c>
      <c r="I11" s="88">
        <f>SUM(D11:G11)</f>
        <v>338094</v>
      </c>
    </row>
    <row r="12" spans="1:9" ht="12.75">
      <c r="A12" s="29" t="s">
        <v>65</v>
      </c>
      <c r="B12" s="2"/>
      <c r="C12" s="2"/>
      <c r="D12" s="140">
        <v>26764</v>
      </c>
      <c r="E12" s="140">
        <v>8744</v>
      </c>
      <c r="F12" s="140">
        <v>3019</v>
      </c>
      <c r="G12" s="140">
        <v>76</v>
      </c>
      <c r="H12" s="87">
        <f>SUM(E12:G12)</f>
        <v>11839</v>
      </c>
      <c r="I12" s="88">
        <f>SUM(D12:G12)</f>
        <v>38603</v>
      </c>
    </row>
    <row r="13" spans="1:12" ht="15.75">
      <c r="A13" s="29" t="s">
        <v>29</v>
      </c>
      <c r="B13" s="2"/>
      <c r="C13" s="2"/>
      <c r="D13" s="140">
        <v>109451</v>
      </c>
      <c r="E13" s="140">
        <v>11668</v>
      </c>
      <c r="F13" s="140">
        <v>10186</v>
      </c>
      <c r="G13" s="140">
        <v>437</v>
      </c>
      <c r="H13" s="87">
        <f>SUM(E13:G13)</f>
        <v>22291</v>
      </c>
      <c r="I13" s="88">
        <f>SUM(D13:G13)</f>
        <v>131742</v>
      </c>
      <c r="L13" s="147"/>
    </row>
    <row r="14" spans="1:9" ht="12.75">
      <c r="A14" s="29" t="s">
        <v>75</v>
      </c>
      <c r="B14" s="2"/>
      <c r="C14" s="3"/>
      <c r="D14" s="140">
        <v>5563</v>
      </c>
      <c r="E14" s="140">
        <v>94</v>
      </c>
      <c r="F14" s="140">
        <v>64</v>
      </c>
      <c r="G14" s="140">
        <v>0</v>
      </c>
      <c r="H14" s="87">
        <f>SUM(E14:G14)</f>
        <v>158</v>
      </c>
      <c r="I14" s="88">
        <f>SUM(D14:G14)</f>
        <v>5721</v>
      </c>
    </row>
    <row r="15" spans="1:9" ht="13.5" thickBot="1">
      <c r="A15" s="30" t="s">
        <v>27</v>
      </c>
      <c r="B15" s="31"/>
      <c r="C15" s="32"/>
      <c r="D15" s="141">
        <f aca="true" t="shared" si="0" ref="D15:I15">SUM(D10:D14)</f>
        <v>451242</v>
      </c>
      <c r="E15" s="141">
        <f t="shared" si="0"/>
        <v>64998</v>
      </c>
      <c r="F15" s="141">
        <f t="shared" si="0"/>
        <v>34372</v>
      </c>
      <c r="G15" s="141">
        <f t="shared" si="0"/>
        <v>1166</v>
      </c>
      <c r="H15" s="33">
        <f t="shared" si="0"/>
        <v>100536</v>
      </c>
      <c r="I15" s="34">
        <f t="shared" si="0"/>
        <v>551778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2"/>
      <c r="E18" s="142"/>
      <c r="F18" s="143" t="s">
        <v>30</v>
      </c>
      <c r="G18" s="142"/>
      <c r="H18" s="92"/>
      <c r="I18" s="86"/>
    </row>
    <row r="19" spans="1:9" ht="12.75">
      <c r="A19" s="27" t="s">
        <v>21</v>
      </c>
      <c r="B19" s="11"/>
      <c r="C19" s="12"/>
      <c r="D19" s="144" t="s">
        <v>22</v>
      </c>
      <c r="E19" s="144" t="s">
        <v>23</v>
      </c>
      <c r="F19" s="144" t="s">
        <v>24</v>
      </c>
      <c r="G19" s="144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232484</v>
      </c>
      <c r="E20" s="87">
        <v>29081</v>
      </c>
      <c r="F20" s="87">
        <v>6567</v>
      </c>
      <c r="G20" s="87">
        <v>113</v>
      </c>
      <c r="H20" s="87">
        <f>SUM(E20:G20)</f>
        <v>35761</v>
      </c>
      <c r="I20" s="88">
        <f>SUM(D20:G20)</f>
        <v>268245</v>
      </c>
    </row>
    <row r="21" spans="1:9" s="67" customFormat="1" ht="12.75">
      <c r="A21" s="29" t="s">
        <v>31</v>
      </c>
      <c r="B21" s="66"/>
      <c r="C21" s="66"/>
      <c r="D21" s="89">
        <v>1154023</v>
      </c>
      <c r="E21" s="89">
        <v>102422</v>
      </c>
      <c r="F21" s="89">
        <v>27128</v>
      </c>
      <c r="G21" s="89">
        <v>573</v>
      </c>
      <c r="H21" s="87">
        <f>SUM(E21:G21)</f>
        <v>130123</v>
      </c>
      <c r="I21" s="88">
        <f>SUM(D21:G21)</f>
        <v>1284146</v>
      </c>
    </row>
    <row r="22" spans="1:9" ht="12.75">
      <c r="A22" s="29" t="s">
        <v>65</v>
      </c>
      <c r="B22" s="2"/>
      <c r="C22" s="2"/>
      <c r="D22" s="140">
        <v>177413</v>
      </c>
      <c r="E22" s="140">
        <v>26913</v>
      </c>
      <c r="F22" s="140">
        <v>5600</v>
      </c>
      <c r="G22" s="140">
        <v>80</v>
      </c>
      <c r="H22" s="87">
        <f>SUM(E22:G22)</f>
        <v>32593</v>
      </c>
      <c r="I22" s="88">
        <f>SUM(D22:G22)</f>
        <v>210006</v>
      </c>
    </row>
    <row r="23" spans="1:9" ht="12.75">
      <c r="A23" s="29" t="s">
        <v>29</v>
      </c>
      <c r="B23" s="2"/>
      <c r="C23" s="2"/>
      <c r="D23" s="140">
        <v>519328</v>
      </c>
      <c r="E23" s="140">
        <v>32070</v>
      </c>
      <c r="F23" s="140">
        <v>17626</v>
      </c>
      <c r="G23" s="140">
        <v>521</v>
      </c>
      <c r="H23" s="87">
        <f>SUM(E23:G23)</f>
        <v>50217</v>
      </c>
      <c r="I23" s="88">
        <f>SUM(D23:G23)</f>
        <v>569545</v>
      </c>
    </row>
    <row r="24" spans="1:9" ht="12.75">
      <c r="A24" s="29" t="s">
        <v>75</v>
      </c>
      <c r="B24" s="2"/>
      <c r="C24" s="3"/>
      <c r="D24" s="153">
        <v>146845</v>
      </c>
      <c r="E24" s="153">
        <v>7812</v>
      </c>
      <c r="F24" s="153">
        <v>6877</v>
      </c>
      <c r="G24" s="153">
        <v>135</v>
      </c>
      <c r="H24" s="87">
        <f>SUM(E24:G24)</f>
        <v>14824</v>
      </c>
      <c r="I24" s="88">
        <f>SUM(D24:G24)</f>
        <v>161669</v>
      </c>
    </row>
    <row r="25" spans="1:9" ht="13.5" thickBot="1">
      <c r="A25" s="30" t="s">
        <v>27</v>
      </c>
      <c r="B25" s="31"/>
      <c r="C25" s="32"/>
      <c r="D25" s="33">
        <f aca="true" t="shared" si="1" ref="D25:I25">SUM(D20:D24)</f>
        <v>2230093</v>
      </c>
      <c r="E25" s="33">
        <f t="shared" si="1"/>
        <v>198298</v>
      </c>
      <c r="F25" s="33">
        <f t="shared" si="1"/>
        <v>63798</v>
      </c>
      <c r="G25" s="33">
        <f t="shared" si="1"/>
        <v>1422</v>
      </c>
      <c r="H25" s="33">
        <f t="shared" si="1"/>
        <v>263518</v>
      </c>
      <c r="I25" s="34">
        <f t="shared" si="1"/>
        <v>2493611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2" ref="D30:G31">D10/D20</f>
        <v>0.11305294127767933</v>
      </c>
      <c r="E30" s="93">
        <f t="shared" si="2"/>
        <v>0.25693751934252607</v>
      </c>
      <c r="F30" s="93">
        <f t="shared" si="2"/>
        <v>0.5725597685396681</v>
      </c>
      <c r="G30" s="93">
        <f t="shared" si="2"/>
        <v>0.911504424778761</v>
      </c>
      <c r="H30" s="93">
        <f>H10/H20</f>
        <v>0.3169654092447079</v>
      </c>
      <c r="I30" s="94">
        <f>I10/I20</f>
        <v>0.14023746947752988</v>
      </c>
    </row>
    <row r="31" spans="1:9" ht="12.75">
      <c r="A31" s="29" t="s">
        <v>31</v>
      </c>
      <c r="B31" s="2"/>
      <c r="C31" s="3"/>
      <c r="D31" s="93">
        <f t="shared" si="2"/>
        <v>0.24538592385073782</v>
      </c>
      <c r="E31" s="93">
        <f t="shared" si="2"/>
        <v>0.3614457831325301</v>
      </c>
      <c r="F31" s="93">
        <f t="shared" si="2"/>
        <v>0.6393025656148629</v>
      </c>
      <c r="G31" s="93">
        <f t="shared" si="2"/>
        <v>0.9598603839441536</v>
      </c>
      <c r="H31" s="93">
        <f aca="true" t="shared" si="3" ref="D31:I34">H11/H21</f>
        <v>0.42200840742989326</v>
      </c>
      <c r="I31" s="94">
        <f t="shared" si="3"/>
        <v>0.2632831469318909</v>
      </c>
    </row>
    <row r="32" spans="1:9" ht="12.75">
      <c r="A32" s="29" t="s">
        <v>65</v>
      </c>
      <c r="B32" s="2"/>
      <c r="C32" s="3"/>
      <c r="D32" s="93">
        <f>D12/D22</f>
        <v>0.15085703978851606</v>
      </c>
      <c r="E32" s="93">
        <f t="shared" si="3"/>
        <v>0.3248987478170401</v>
      </c>
      <c r="F32" s="93">
        <f t="shared" si="3"/>
        <v>0.5391071428571429</v>
      </c>
      <c r="G32" s="93">
        <f t="shared" si="3"/>
        <v>0.95</v>
      </c>
      <c r="H32" s="93">
        <f t="shared" si="3"/>
        <v>0.36323750498573315</v>
      </c>
      <c r="I32" s="94">
        <f t="shared" si="3"/>
        <v>0.18381855756502194</v>
      </c>
    </row>
    <row r="33" spans="1:9" ht="12.75">
      <c r="A33" s="29" t="s">
        <v>29</v>
      </c>
      <c r="B33" s="2"/>
      <c r="C33" s="3"/>
      <c r="D33" s="93">
        <f t="shared" si="3"/>
        <v>0.21075505268346786</v>
      </c>
      <c r="E33" s="93">
        <f t="shared" si="3"/>
        <v>0.3638291237917056</v>
      </c>
      <c r="F33" s="93">
        <f t="shared" si="3"/>
        <v>0.5778962895722228</v>
      </c>
      <c r="G33" s="93">
        <f t="shared" si="3"/>
        <v>0.8387715930902111</v>
      </c>
      <c r="H33" s="93">
        <f t="shared" si="3"/>
        <v>0.44389350220045004</v>
      </c>
      <c r="I33" s="94">
        <f t="shared" si="3"/>
        <v>0.23131095874777235</v>
      </c>
    </row>
    <row r="34" spans="1:9" ht="12.75">
      <c r="A34" s="29" t="s">
        <v>75</v>
      </c>
      <c r="B34" s="2"/>
      <c r="C34" s="3"/>
      <c r="D34" s="93">
        <f t="shared" si="3"/>
        <v>0.037883482583676666</v>
      </c>
      <c r="E34" s="93">
        <f t="shared" si="3"/>
        <v>0.012032770097286226</v>
      </c>
      <c r="F34" s="93">
        <f t="shared" si="3"/>
        <v>0.00930638359749891</v>
      </c>
      <c r="G34" s="93">
        <f t="shared" si="3"/>
        <v>0</v>
      </c>
      <c r="H34" s="93">
        <f t="shared" si="3"/>
        <v>0.010658391797085807</v>
      </c>
      <c r="I34" s="94">
        <f t="shared" si="3"/>
        <v>0.03538711812406831</v>
      </c>
    </row>
    <row r="35" spans="1:9" ht="13.5" thickBot="1">
      <c r="A35" s="30" t="s">
        <v>27</v>
      </c>
      <c r="B35" s="31"/>
      <c r="C35" s="32"/>
      <c r="D35" s="63">
        <f aca="true" t="shared" si="4" ref="D35:I35">D15/D25</f>
        <v>0.20234223415794766</v>
      </c>
      <c r="E35" s="63">
        <f t="shared" si="4"/>
        <v>0.3277794027171227</v>
      </c>
      <c r="F35" s="63">
        <f t="shared" si="4"/>
        <v>0.5387629706260384</v>
      </c>
      <c r="G35" s="63">
        <f t="shared" si="4"/>
        <v>0.819971870604782</v>
      </c>
      <c r="H35" s="63">
        <f t="shared" si="4"/>
        <v>0.38151473523630264</v>
      </c>
      <c r="I35" s="64">
        <f t="shared" si="4"/>
        <v>0.22127669472102907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9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</row>
    <row r="40" spans="1:9" ht="12.75">
      <c r="A40" s="29" t="s">
        <v>13</v>
      </c>
      <c r="B40" s="6"/>
      <c r="C40" s="6"/>
      <c r="D40" s="87">
        <v>74.5</v>
      </c>
      <c r="E40" s="87">
        <v>24.3</v>
      </c>
      <c r="F40" s="87">
        <v>258.3</v>
      </c>
      <c r="G40" s="87">
        <v>239.3</v>
      </c>
      <c r="H40" s="87">
        <f>SUM(E40:G40)</f>
        <v>521.9000000000001</v>
      </c>
      <c r="I40" s="88">
        <f>SUM(D40:G40)</f>
        <v>596.4000000000001</v>
      </c>
    </row>
    <row r="41" spans="1:9" s="67" customFormat="1" ht="12.75">
      <c r="A41" s="37" t="s">
        <v>31</v>
      </c>
      <c r="B41" s="68"/>
      <c r="C41" s="68"/>
      <c r="D41" s="89">
        <v>936.91</v>
      </c>
      <c r="E41" s="89">
        <v>119.45</v>
      </c>
      <c r="F41" s="89">
        <v>1269.18</v>
      </c>
      <c r="G41" s="95">
        <v>1145.63</v>
      </c>
      <c r="H41" s="87">
        <f>SUM(E41:G41)</f>
        <v>2534.26</v>
      </c>
      <c r="I41" s="88">
        <f>SUM(D41:G41)</f>
        <v>3471.17</v>
      </c>
    </row>
    <row r="42" spans="1:9" ht="12.75">
      <c r="A42" s="37" t="s">
        <v>65</v>
      </c>
      <c r="B42" s="6"/>
      <c r="C42" s="6"/>
      <c r="D42" s="140">
        <v>87.5</v>
      </c>
      <c r="E42" s="140">
        <v>32.5</v>
      </c>
      <c r="F42" s="140">
        <v>161</v>
      </c>
      <c r="G42" s="140">
        <v>123.1</v>
      </c>
      <c r="H42" s="97">
        <f>SUM(E42:G42)</f>
        <v>316.6</v>
      </c>
      <c r="I42" s="88">
        <f>SUM(D42:G42)</f>
        <v>404.1</v>
      </c>
    </row>
    <row r="43" spans="1:9" ht="12.75">
      <c r="A43" s="37" t="s">
        <v>29</v>
      </c>
      <c r="B43" s="6"/>
      <c r="C43" s="6"/>
      <c r="D43" s="87">
        <v>321.1</v>
      </c>
      <c r="E43" s="87">
        <v>39.6</v>
      </c>
      <c r="F43" s="87">
        <v>665.7</v>
      </c>
      <c r="G43" s="87">
        <v>622.2</v>
      </c>
      <c r="H43" s="87">
        <f>SUM(E43:G43)</f>
        <v>1327.5</v>
      </c>
      <c r="I43" s="88">
        <f>SUM(D43:G43)</f>
        <v>1648.6000000000001</v>
      </c>
    </row>
    <row r="44" spans="1:9" ht="12.75">
      <c r="A44" s="29" t="s">
        <v>75</v>
      </c>
      <c r="B44" s="6"/>
      <c r="C44" s="7"/>
      <c r="D44" s="153">
        <v>14.6</v>
      </c>
      <c r="E44" s="153">
        <v>0.3</v>
      </c>
      <c r="F44" s="153">
        <v>1.6</v>
      </c>
      <c r="G44" s="153">
        <v>0</v>
      </c>
      <c r="H44" s="87">
        <f>SUM(E44:G44)</f>
        <v>1.9000000000000001</v>
      </c>
      <c r="I44" s="88">
        <f>SUM(D44:G44)</f>
        <v>16.5</v>
      </c>
    </row>
    <row r="45" spans="1:9" ht="13.5" thickBot="1">
      <c r="A45" s="38" t="s">
        <v>27</v>
      </c>
      <c r="B45" s="39"/>
      <c r="C45" s="40"/>
      <c r="D45" s="33">
        <f aca="true" t="shared" si="5" ref="D45:I45">SUM(D40:D44)</f>
        <v>1434.6099999999997</v>
      </c>
      <c r="E45" s="33">
        <f t="shared" si="5"/>
        <v>216.15</v>
      </c>
      <c r="F45" s="33">
        <f t="shared" si="5"/>
        <v>2355.78</v>
      </c>
      <c r="G45" s="33">
        <f t="shared" si="5"/>
        <v>2130.23</v>
      </c>
      <c r="H45" s="33">
        <f t="shared" si="5"/>
        <v>4702.16</v>
      </c>
      <c r="I45" s="34">
        <f t="shared" si="5"/>
        <v>6136.77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663</v>
      </c>
      <c r="E50" s="87">
        <v>84.6</v>
      </c>
      <c r="F50" s="87">
        <v>354.7</v>
      </c>
      <c r="G50" s="148">
        <v>254.1</v>
      </c>
      <c r="H50" s="87">
        <f>SUM(E50:G50)</f>
        <v>693.4</v>
      </c>
      <c r="I50" s="98">
        <f>SUM(D50:G50)</f>
        <v>1356.3999999999999</v>
      </c>
    </row>
    <row r="51" spans="1:9" s="67" customFormat="1" ht="12.75">
      <c r="A51" s="37" t="s">
        <v>31</v>
      </c>
      <c r="B51" s="68"/>
      <c r="C51" s="68"/>
      <c r="D51" s="89">
        <v>3642.43</v>
      </c>
      <c r="E51" s="89">
        <v>330.64</v>
      </c>
      <c r="F51" s="89">
        <v>1685.76</v>
      </c>
      <c r="G51" s="89">
        <v>1175.18</v>
      </c>
      <c r="H51" s="87">
        <f>SUM(E51:G51)</f>
        <v>3191.58</v>
      </c>
      <c r="I51" s="98">
        <f>SUM(D51:G51)</f>
        <v>6834.01</v>
      </c>
    </row>
    <row r="52" spans="1:9" ht="12.75">
      <c r="A52" s="37" t="s">
        <v>65</v>
      </c>
      <c r="B52" s="6"/>
      <c r="C52" s="6"/>
      <c r="D52" s="140">
        <v>502.6</v>
      </c>
      <c r="E52" s="140">
        <v>74.1</v>
      </c>
      <c r="F52" s="140">
        <v>223.4</v>
      </c>
      <c r="G52" s="140">
        <v>126.9</v>
      </c>
      <c r="H52" s="97">
        <f>SUM(E52:G52)</f>
        <v>424.4</v>
      </c>
      <c r="I52" s="98">
        <f>SUM(D52:G52)</f>
        <v>927</v>
      </c>
    </row>
    <row r="53" spans="1:9" ht="12.75">
      <c r="A53" s="37" t="s">
        <v>29</v>
      </c>
      <c r="B53" s="6"/>
      <c r="C53" s="6"/>
      <c r="D53" s="87">
        <v>1450.5</v>
      </c>
      <c r="E53" s="87">
        <v>86.4</v>
      </c>
      <c r="F53" s="87">
        <v>862</v>
      </c>
      <c r="G53" s="87">
        <v>671.2</v>
      </c>
      <c r="H53" s="87">
        <f>SUM(E53:G53)</f>
        <v>1619.6</v>
      </c>
      <c r="I53" s="98">
        <f>SUM(D53:G53)</f>
        <v>3070.1000000000004</v>
      </c>
    </row>
    <row r="54" spans="1:9" ht="12.75">
      <c r="A54" s="29" t="s">
        <v>75</v>
      </c>
      <c r="B54" s="6"/>
      <c r="C54" s="7"/>
      <c r="D54" s="153">
        <v>424.2</v>
      </c>
      <c r="E54" s="153">
        <v>22.5</v>
      </c>
      <c r="F54" s="153">
        <v>184</v>
      </c>
      <c r="G54" s="153">
        <v>59</v>
      </c>
      <c r="H54" s="87">
        <f>SUM(E54:G54)</f>
        <v>265.5</v>
      </c>
      <c r="I54" s="98">
        <f>SUM(D54:G54)</f>
        <v>689.7</v>
      </c>
    </row>
    <row r="55" spans="1:9" ht="13.5" thickBot="1">
      <c r="A55" s="38" t="s">
        <v>27</v>
      </c>
      <c r="B55" s="39"/>
      <c r="C55" s="40"/>
      <c r="D55" s="33">
        <f aca="true" t="shared" si="6" ref="D55:I55">SUM(D50:D54)</f>
        <v>6682.7300000000005</v>
      </c>
      <c r="E55" s="33">
        <f t="shared" si="6"/>
        <v>598.24</v>
      </c>
      <c r="F55" s="33">
        <f t="shared" si="6"/>
        <v>3309.86</v>
      </c>
      <c r="G55" s="33">
        <f t="shared" si="6"/>
        <v>2286.38</v>
      </c>
      <c r="H55" s="33">
        <f t="shared" si="6"/>
        <v>6194.48</v>
      </c>
      <c r="I55" s="34">
        <f t="shared" si="6"/>
        <v>12877.210000000001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0.11236802413273002</v>
      </c>
      <c r="E60" s="93">
        <f>E40/E50</f>
        <v>0.2872340425531915</v>
      </c>
      <c r="F60" s="93">
        <f>F40/F50</f>
        <v>0.7282210318579081</v>
      </c>
      <c r="G60" s="93">
        <f>G40/G50</f>
        <v>0.9417552144824872</v>
      </c>
      <c r="H60" s="93">
        <f>H40/H50</f>
        <v>0.7526680126910875</v>
      </c>
      <c r="I60" s="94">
        <f>I40/I50</f>
        <v>0.43969330580949584</v>
      </c>
    </row>
    <row r="61" spans="1:9" ht="12.75">
      <c r="A61" s="37" t="s">
        <v>31</v>
      </c>
      <c r="B61" s="2"/>
      <c r="C61" s="3"/>
      <c r="D61" s="93">
        <f>D41/D51</f>
        <v>0.25722114083180736</v>
      </c>
      <c r="E61" s="93">
        <f>E41/E51</f>
        <v>0.3612690539559642</v>
      </c>
      <c r="F61" s="93">
        <f>F41/F51</f>
        <v>0.7528829726651481</v>
      </c>
      <c r="G61" s="93">
        <f>G41/G51</f>
        <v>0.9748549158426795</v>
      </c>
      <c r="H61" s="93">
        <f>H41/H51</f>
        <v>0.7940455824387922</v>
      </c>
      <c r="I61" s="94">
        <f aca="true" t="shared" si="7" ref="H61:I64">I41/I51</f>
        <v>0.5079258005182902</v>
      </c>
    </row>
    <row r="62" spans="1:9" ht="12.75">
      <c r="A62" s="37" t="s">
        <v>65</v>
      </c>
      <c r="B62" s="2"/>
      <c r="C62" s="3"/>
      <c r="D62" s="93">
        <f>D42/D52</f>
        <v>0.17409470752089135</v>
      </c>
      <c r="E62" s="93">
        <f aca="true" t="shared" si="8" ref="D62:G64">E42/E52</f>
        <v>0.4385964912280702</v>
      </c>
      <c r="F62" s="93">
        <f t="shared" si="8"/>
        <v>0.720680393912265</v>
      </c>
      <c r="G62" s="93">
        <f>G42/G52</f>
        <v>0.9700551615445232</v>
      </c>
      <c r="H62" s="93">
        <f>H42/H52</f>
        <v>0.7459943449575873</v>
      </c>
      <c r="I62" s="94">
        <f t="shared" si="7"/>
        <v>0.4359223300970874</v>
      </c>
    </row>
    <row r="63" spans="1:9" ht="12.75">
      <c r="A63" s="37" t="s">
        <v>29</v>
      </c>
      <c r="B63" s="2"/>
      <c r="C63" s="3"/>
      <c r="D63" s="93">
        <f t="shared" si="8"/>
        <v>0.22137194071009997</v>
      </c>
      <c r="E63" s="93">
        <f t="shared" si="8"/>
        <v>0.4583333333333333</v>
      </c>
      <c r="F63" s="93">
        <f t="shared" si="8"/>
        <v>0.7722737819025522</v>
      </c>
      <c r="G63" s="93">
        <f t="shared" si="8"/>
        <v>0.9269964243146603</v>
      </c>
      <c r="H63" s="93">
        <f t="shared" si="7"/>
        <v>0.8196468263768832</v>
      </c>
      <c r="I63" s="94">
        <f t="shared" si="7"/>
        <v>0.536985765935963</v>
      </c>
    </row>
    <row r="64" spans="1:9" ht="12.75">
      <c r="A64" s="29" t="s">
        <v>75</v>
      </c>
      <c r="B64" s="2"/>
      <c r="C64" s="3"/>
      <c r="D64" s="93">
        <f t="shared" si="8"/>
        <v>0.034417727487034415</v>
      </c>
      <c r="E64" s="93">
        <f t="shared" si="8"/>
        <v>0.013333333333333332</v>
      </c>
      <c r="F64" s="93">
        <f t="shared" si="8"/>
        <v>0.008695652173913044</v>
      </c>
      <c r="G64" s="93">
        <f t="shared" si="8"/>
        <v>0</v>
      </c>
      <c r="H64" s="93">
        <f t="shared" si="7"/>
        <v>0.007156308851224106</v>
      </c>
      <c r="I64" s="94">
        <f t="shared" si="7"/>
        <v>0.023923444976076555</v>
      </c>
    </row>
    <row r="65" spans="1:9" ht="13.5" thickBot="1">
      <c r="A65" s="38" t="s">
        <v>27</v>
      </c>
      <c r="B65" s="31"/>
      <c r="C65" s="32"/>
      <c r="D65" s="63">
        <f aca="true" t="shared" si="9" ref="D65:I65">D45/D55</f>
        <v>0.21467424241290603</v>
      </c>
      <c r="E65" s="63">
        <f t="shared" si="9"/>
        <v>0.3613098422037978</v>
      </c>
      <c r="F65" s="63">
        <f t="shared" si="9"/>
        <v>0.7117461161499278</v>
      </c>
      <c r="G65" s="63">
        <f t="shared" si="9"/>
        <v>0.9317042661324889</v>
      </c>
      <c r="H65" s="63">
        <f t="shared" si="9"/>
        <v>0.7590887370691326</v>
      </c>
      <c r="I65" s="64">
        <f t="shared" si="9"/>
        <v>0.47656052825107303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34</v>
      </c>
      <c r="E70" s="100">
        <v>34</v>
      </c>
      <c r="F70" s="100">
        <v>30</v>
      </c>
      <c r="G70" s="100">
        <v>17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67</v>
      </c>
      <c r="E71" s="90">
        <v>68</v>
      </c>
      <c r="F71" s="90">
        <v>58</v>
      </c>
      <c r="G71" s="90">
        <v>21</v>
      </c>
      <c r="H71" s="101"/>
      <c r="I71" s="102"/>
    </row>
    <row r="72" spans="1:9" ht="12.75">
      <c r="A72" s="37" t="s">
        <v>65</v>
      </c>
      <c r="B72" s="2"/>
      <c r="C72" s="2"/>
      <c r="D72" s="103">
        <v>45</v>
      </c>
      <c r="E72" s="103">
        <v>50</v>
      </c>
      <c r="F72" s="103">
        <v>41</v>
      </c>
      <c r="G72" s="103">
        <v>14</v>
      </c>
      <c r="H72" s="101"/>
      <c r="I72" s="102"/>
    </row>
    <row r="73" spans="1:9" ht="12.75">
      <c r="A73" s="37" t="s">
        <v>29</v>
      </c>
      <c r="B73" s="2"/>
      <c r="C73" s="2"/>
      <c r="D73" s="103">
        <v>57</v>
      </c>
      <c r="E73" s="103">
        <v>54</v>
      </c>
      <c r="F73" s="103">
        <v>50</v>
      </c>
      <c r="G73" s="103">
        <v>26</v>
      </c>
      <c r="H73" s="101"/>
      <c r="I73" s="102"/>
    </row>
    <row r="74" spans="1:9" ht="12.75">
      <c r="A74" s="29" t="s">
        <v>75</v>
      </c>
      <c r="B74" s="2"/>
      <c r="C74" s="3"/>
      <c r="D74" s="154">
        <v>4</v>
      </c>
      <c r="E74" s="154">
        <v>5</v>
      </c>
      <c r="F74" s="154">
        <v>3</v>
      </c>
      <c r="G74" s="155">
        <v>0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449</v>
      </c>
      <c r="E84" s="70">
        <v>83</v>
      </c>
      <c r="F84" s="70">
        <v>42</v>
      </c>
      <c r="G84" s="70">
        <v>31</v>
      </c>
      <c r="H84" s="69">
        <f aca="true" t="shared" si="10" ref="H84:H89">SUM(E84:G84)</f>
        <v>156</v>
      </c>
      <c r="I84" s="71">
        <f aca="true" t="shared" si="11" ref="I84:I91">SUM(D84:G84)</f>
        <v>605</v>
      </c>
    </row>
    <row r="85" spans="1:9" ht="12.75">
      <c r="A85" s="29" t="s">
        <v>15</v>
      </c>
      <c r="B85" s="2"/>
      <c r="C85" s="2"/>
      <c r="D85" s="69">
        <v>308</v>
      </c>
      <c r="E85" s="70">
        <v>82</v>
      </c>
      <c r="F85" s="70">
        <v>41</v>
      </c>
      <c r="G85" s="70">
        <v>23</v>
      </c>
      <c r="H85" s="69">
        <f t="shared" si="10"/>
        <v>146</v>
      </c>
      <c r="I85" s="71">
        <f t="shared" si="11"/>
        <v>454</v>
      </c>
    </row>
    <row r="86" spans="1:9" s="67" customFormat="1" ht="12.75">
      <c r="A86" s="29" t="s">
        <v>40</v>
      </c>
      <c r="B86" s="66"/>
      <c r="C86" s="66"/>
      <c r="D86" s="72">
        <v>12811</v>
      </c>
      <c r="E86" s="73">
        <v>416</v>
      </c>
      <c r="F86" s="72">
        <v>231</v>
      </c>
      <c r="G86" s="74">
        <v>5</v>
      </c>
      <c r="H86" s="69">
        <f>SUM(E86:G86)</f>
        <v>652</v>
      </c>
      <c r="I86" s="71">
        <f t="shared" si="11"/>
        <v>13463</v>
      </c>
    </row>
    <row r="87" spans="1:9" s="67" customFormat="1" ht="12.75">
      <c r="A87" s="29" t="s">
        <v>41</v>
      </c>
      <c r="B87" s="66"/>
      <c r="C87" s="66"/>
      <c r="D87" s="72">
        <v>11051</v>
      </c>
      <c r="E87" s="73">
        <v>697</v>
      </c>
      <c r="F87" s="72">
        <v>243</v>
      </c>
      <c r="G87" s="74">
        <v>6</v>
      </c>
      <c r="H87" s="69">
        <f t="shared" si="10"/>
        <v>946</v>
      </c>
      <c r="I87" s="71">
        <f t="shared" si="11"/>
        <v>11997</v>
      </c>
    </row>
    <row r="88" spans="1:9" ht="12.75">
      <c r="A88" s="29" t="s">
        <v>66</v>
      </c>
      <c r="B88" s="2"/>
      <c r="C88" s="2"/>
      <c r="D88" s="138">
        <v>476</v>
      </c>
      <c r="E88" s="139">
        <v>42</v>
      </c>
      <c r="F88" s="139">
        <v>17</v>
      </c>
      <c r="G88" s="139">
        <v>0</v>
      </c>
      <c r="H88" s="69">
        <f t="shared" si="10"/>
        <v>59</v>
      </c>
      <c r="I88" s="71">
        <f t="shared" si="11"/>
        <v>535</v>
      </c>
    </row>
    <row r="89" spans="1:9" ht="12.75">
      <c r="A89" s="29" t="s">
        <v>67</v>
      </c>
      <c r="B89" s="2"/>
      <c r="C89" s="2"/>
      <c r="D89" s="138">
        <v>583</v>
      </c>
      <c r="E89" s="139">
        <v>150</v>
      </c>
      <c r="F89" s="139">
        <v>54</v>
      </c>
      <c r="G89" s="139">
        <v>0</v>
      </c>
      <c r="H89" s="69">
        <f t="shared" si="10"/>
        <v>204</v>
      </c>
      <c r="I89" s="71">
        <f t="shared" si="11"/>
        <v>787</v>
      </c>
    </row>
    <row r="90" spans="1:9" ht="12.75">
      <c r="A90" s="29" t="s">
        <v>42</v>
      </c>
      <c r="B90" s="2"/>
      <c r="C90" s="2"/>
      <c r="D90" s="69">
        <v>1683</v>
      </c>
      <c r="E90" s="69">
        <v>102</v>
      </c>
      <c r="F90" s="69">
        <v>69</v>
      </c>
      <c r="G90" s="69">
        <v>2</v>
      </c>
      <c r="H90" s="69">
        <f>SUM(E90:G90)</f>
        <v>173</v>
      </c>
      <c r="I90" s="71">
        <f t="shared" si="11"/>
        <v>1856</v>
      </c>
    </row>
    <row r="91" spans="1:9" ht="12.75">
      <c r="A91" s="29" t="s">
        <v>43</v>
      </c>
      <c r="B91" s="2"/>
      <c r="C91" s="2"/>
      <c r="D91" s="69">
        <v>3868</v>
      </c>
      <c r="E91" s="69">
        <v>201</v>
      </c>
      <c r="F91" s="69">
        <v>237</v>
      </c>
      <c r="G91" s="69">
        <v>7</v>
      </c>
      <c r="H91" s="70">
        <f>SUM(E91:G91)</f>
        <v>445</v>
      </c>
      <c r="I91" s="71">
        <f t="shared" si="11"/>
        <v>4313</v>
      </c>
    </row>
    <row r="92" spans="1:9" ht="12.75">
      <c r="A92" s="29" t="s">
        <v>76</v>
      </c>
      <c r="B92" s="2"/>
      <c r="C92" s="2"/>
      <c r="D92" s="148" t="s">
        <v>78</v>
      </c>
      <c r="E92" s="148" t="s">
        <v>78</v>
      </c>
      <c r="F92" s="148" t="s">
        <v>78</v>
      </c>
      <c r="G92" s="148" t="s">
        <v>78</v>
      </c>
      <c r="H92" s="148" t="s">
        <v>78</v>
      </c>
      <c r="I92" s="148" t="s">
        <v>78</v>
      </c>
    </row>
    <row r="93" spans="1:9" ht="12.75">
      <c r="A93" s="29" t="s">
        <v>77</v>
      </c>
      <c r="B93" s="2"/>
      <c r="C93" s="3"/>
      <c r="D93" s="148" t="s">
        <v>78</v>
      </c>
      <c r="E93" s="148" t="s">
        <v>78</v>
      </c>
      <c r="F93" s="148" t="s">
        <v>78</v>
      </c>
      <c r="G93" s="148" t="s">
        <v>78</v>
      </c>
      <c r="H93" s="148" t="s">
        <v>78</v>
      </c>
      <c r="I93" s="148" t="s">
        <v>78</v>
      </c>
    </row>
    <row r="94" spans="1:9" ht="12.75">
      <c r="A94" s="50" t="s">
        <v>44</v>
      </c>
      <c r="B94" s="14"/>
      <c r="C94" s="15"/>
      <c r="D94" s="21">
        <f aca="true" t="shared" si="12" ref="D94:G95">D84+D86+D88+D90</f>
        <v>15419</v>
      </c>
      <c r="E94" s="21">
        <f t="shared" si="12"/>
        <v>643</v>
      </c>
      <c r="F94" s="21">
        <f t="shared" si="12"/>
        <v>359</v>
      </c>
      <c r="G94" s="61">
        <f t="shared" si="12"/>
        <v>38</v>
      </c>
      <c r="H94" s="21">
        <f>+SUM(E94:G94)</f>
        <v>1040</v>
      </c>
      <c r="I94" s="62">
        <f>+SUM(D94:G94)</f>
        <v>16459</v>
      </c>
    </row>
    <row r="95" spans="1:9" ht="13.5" thickBot="1">
      <c r="A95" s="30" t="s">
        <v>45</v>
      </c>
      <c r="B95" s="51"/>
      <c r="C95" s="52"/>
      <c r="D95" s="53">
        <f t="shared" si="12"/>
        <v>15810</v>
      </c>
      <c r="E95" s="53">
        <f t="shared" si="12"/>
        <v>1130</v>
      </c>
      <c r="F95" s="53">
        <f t="shared" si="12"/>
        <v>575</v>
      </c>
      <c r="G95" s="59">
        <f t="shared" si="12"/>
        <v>36</v>
      </c>
      <c r="H95" s="53">
        <f>+SUM(E95:G95)</f>
        <v>1741</v>
      </c>
      <c r="I95" s="60">
        <f>+SUM(D95:G95)</f>
        <v>17551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6" t="s">
        <v>48</v>
      </c>
      <c r="B100" s="157"/>
      <c r="C100" s="157"/>
      <c r="D100" s="157"/>
      <c r="E100" s="157"/>
      <c r="F100" s="157"/>
      <c r="G100" s="157"/>
      <c r="H100" s="157"/>
      <c r="I100" s="158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16580</v>
      </c>
      <c r="H103" s="118">
        <v>11888</v>
      </c>
      <c r="I103" s="91">
        <f>SUM(G103:H103)</f>
        <v>28468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58013</v>
      </c>
      <c r="H104" s="118">
        <v>53533</v>
      </c>
      <c r="I104" s="91">
        <f>SUM(G104:H104)</f>
        <v>111546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0.28579801079068484</v>
      </c>
      <c r="H105" s="120">
        <f>H103/H104</f>
        <v>0.2220686305643248</v>
      </c>
      <c r="I105" s="121">
        <f>I103/I104</f>
        <v>0.25521309594248115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70.69</v>
      </c>
      <c r="H107" s="122">
        <v>53.4983</v>
      </c>
      <c r="I107" s="123">
        <f>SUM(G107:H107)</f>
        <v>124.1883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242.37</v>
      </c>
      <c r="H108" s="149">
        <v>241.3687</v>
      </c>
      <c r="I108" s="123">
        <f>SUM(G108:H108)</f>
        <v>483.7387</v>
      </c>
    </row>
    <row r="109" spans="1:9" ht="13.5" thickBot="1">
      <c r="A109" s="83" t="s">
        <v>6</v>
      </c>
      <c r="B109" s="54"/>
      <c r="C109" s="54"/>
      <c r="D109" s="124"/>
      <c r="E109" s="124"/>
      <c r="F109" s="125"/>
      <c r="G109" s="126">
        <f>G107/G108</f>
        <v>0.2916615092626975</v>
      </c>
      <c r="H109" s="127">
        <f>H107/H108</f>
        <v>0.2216455571911354</v>
      </c>
      <c r="I109" s="128">
        <f>I107/I108</f>
        <v>0.25672599690700787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59" t="s">
        <v>54</v>
      </c>
      <c r="B113" s="160"/>
      <c r="C113" s="160"/>
      <c r="D113" s="160"/>
      <c r="E113" s="160"/>
      <c r="F113" s="160"/>
      <c r="G113" s="160"/>
      <c r="H113" s="160"/>
      <c r="I113" s="161"/>
    </row>
    <row r="114" spans="1:9" ht="12.75">
      <c r="A114" s="159" t="s">
        <v>55</v>
      </c>
      <c r="B114" s="160"/>
      <c r="C114" s="160"/>
      <c r="D114" s="160"/>
      <c r="E114" s="160"/>
      <c r="F114" s="160"/>
      <c r="G114" s="160"/>
      <c r="H114" s="160"/>
      <c r="I114" s="161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50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9"/>
      <c r="E117" s="130"/>
      <c r="F117" s="130"/>
      <c r="G117" s="130"/>
      <c r="H117" s="104"/>
      <c r="I117" s="105"/>
      <c r="J117" s="131">
        <f>SUM(E117:H117)</f>
        <v>0</v>
      </c>
    </row>
    <row r="118" spans="1:10" ht="12.75">
      <c r="A118" s="29" t="s">
        <v>57</v>
      </c>
      <c r="B118" s="2"/>
      <c r="C118" s="2"/>
      <c r="D118" s="129"/>
      <c r="E118" s="130"/>
      <c r="F118" s="130"/>
      <c r="G118" s="130"/>
      <c r="H118" s="132"/>
      <c r="I118" s="132"/>
      <c r="J118" s="131">
        <f>SUM(E118:H118)</f>
        <v>0</v>
      </c>
    </row>
    <row r="119" spans="1:10" ht="12.75">
      <c r="A119" s="29" t="s">
        <v>58</v>
      </c>
      <c r="B119" s="2"/>
      <c r="C119" s="2"/>
      <c r="D119" s="129"/>
      <c r="E119" s="133">
        <v>10</v>
      </c>
      <c r="F119" s="133">
        <v>23</v>
      </c>
      <c r="G119" s="133">
        <v>4</v>
      </c>
      <c r="H119" s="133">
        <v>84</v>
      </c>
      <c r="I119" s="151">
        <v>135</v>
      </c>
      <c r="J119" s="131">
        <f>SUM(E119:I119)</f>
        <v>256</v>
      </c>
    </row>
    <row r="120" spans="1:10" ht="13.5" thickBot="1">
      <c r="A120" s="56" t="s">
        <v>59</v>
      </c>
      <c r="B120" s="54"/>
      <c r="C120" s="54"/>
      <c r="D120" s="134"/>
      <c r="E120" s="135">
        <v>14.8</v>
      </c>
      <c r="F120" s="135">
        <v>30</v>
      </c>
      <c r="G120" s="135">
        <v>3.8</v>
      </c>
      <c r="H120" s="136">
        <v>49.1</v>
      </c>
      <c r="I120" s="152">
        <v>59</v>
      </c>
      <c r="J120" s="137">
        <f>SUM(E120:I120)</f>
        <v>156.7</v>
      </c>
    </row>
    <row r="122" ht="12.75">
      <c r="A122" s="4" t="s">
        <v>60</v>
      </c>
    </row>
    <row r="123" ht="13.5" customHeight="1">
      <c r="A123" s="4"/>
    </row>
    <row r="124" ht="14.2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2017-08-14T17:11:41Z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