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color indexed="8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<sst xmlns="http://schemas.openxmlformats.org/spreadsheetml/2006/main" count="179" uniqueCount="82">
  <si>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</si>
  <si>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</si>
  <si>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</si>
  <si>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</si>
  <si>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</si>
  <si>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</si>
  <si>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</si>
  <si>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</si>
  <si>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</si>
  <si>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</si>
  <si>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</si>
  <si>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</si>
  <si>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</si>
  <si>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</si>
  <si>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</si>
  <si>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</si>
  <si>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</si>
  <si>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</si>
  <si>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</si>
  <si>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</si>
  <si>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</si>
  <si>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</si>
  <si>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</si>
  <si>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</si>
  <si>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</si>
  <si>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</si>
  <si>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</si>
  <si>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</si>
  <si>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</si>
  <si>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</si>
  <si>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</si>
  <si>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</si>
  <si>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</si>
  <si>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</si>
  <si>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</si>
  <si>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</si>
  <si>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</si>
  <si>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</si>
  <si>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</si>
  <si>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</si>
  <si>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</si>
  <si>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</si>
  <si>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</si>
  <si>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</si>
  <si>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</si>
  <si>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</si>
  <si>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</si>
  <si>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</si>
  <si>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</si>
  <si>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</si>
  <si>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</si>
  <si>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</si>
  <si>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</si>
  <si>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</si>
  <si>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</si>
  <si>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</si>
  <si>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</si>
  <si>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</si>
  <si>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</si>
  <si>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</si>
  <si>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</si>
  <si>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</si>
  <si>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</si>
  <si>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</si>
  <si>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</si>
  <si>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</si>
  <si>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</si>
  <si>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</si>
  <si>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</si>
  <si>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</si>
  <si>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</si>
  <si>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</si>
  <si>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</si>
  <si>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</si>
  <si>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</si>
  <si>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</si>
  <si>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</si>
  <si>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</si>
  <si>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</si>
  <si>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</si>
  <si>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 xml:space="preserve"> </t>
  </si>
  <si>
    <t>Month Ending April 30,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</si>
</sst>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25" zoomScaleNormal="125" zoomScalePageLayoutView="0" workbookViewId="0" topLeftCell="E1">
      <selection activeCell="H128" sqref="H128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81</v>
      </c>
      <c r="G4" s="84"/>
      <c r="H4" s="156" t="s">
        <v>80</v>
      </c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27955</v>
      </c>
      <c r="E10" s="87">
        <v>8490</v>
      </c>
      <c r="F10" s="87">
        <v>3921</v>
      </c>
      <c r="G10" s="87">
        <v>114</v>
      </c>
      <c r="H10" s="87">
        <f>SUM(E10:G10)</f>
        <v>12525</v>
      </c>
      <c r="I10" s="88">
        <f>SUM(D10:G10)</f>
        <v>40480</v>
      </c>
    </row>
    <row r="11" spans="1:9" s="67" customFormat="1" ht="12.75">
      <c r="A11" s="29" t="s">
        <v>28</v>
      </c>
      <c r="B11" s="66"/>
      <c r="C11" s="66"/>
      <c r="D11" s="89">
        <v>272289</v>
      </c>
      <c r="E11" s="89">
        <v>36528</v>
      </c>
      <c r="F11" s="89">
        <v>16642</v>
      </c>
      <c r="G11" s="90">
        <v>511</v>
      </c>
      <c r="H11" s="87">
        <f>SUM(E11:G11)</f>
        <v>53681</v>
      </c>
      <c r="I11" s="88">
        <f>SUM(D11:G11)</f>
        <v>325970</v>
      </c>
    </row>
    <row r="12" spans="1:9" ht="12.75">
      <c r="A12" s="29" t="s">
        <v>65</v>
      </c>
      <c r="B12" s="2"/>
      <c r="C12" s="2"/>
      <c r="D12" s="139">
        <v>22097</v>
      </c>
      <c r="E12" s="139">
        <v>8832</v>
      </c>
      <c r="F12" s="139">
        <v>3094</v>
      </c>
      <c r="G12" s="139">
        <v>69</v>
      </c>
      <c r="H12" s="87">
        <f>SUM(E12:G12)</f>
        <v>11995</v>
      </c>
      <c r="I12" s="88">
        <f>SUM(D12:G12)</f>
        <v>34092</v>
      </c>
    </row>
    <row r="13" spans="1:12" ht="15.75">
      <c r="A13" s="29" t="s">
        <v>29</v>
      </c>
      <c r="B13" s="2"/>
      <c r="C13" s="2"/>
      <c r="D13" s="139">
        <v>100361</v>
      </c>
      <c r="E13" s="139">
        <v>11160</v>
      </c>
      <c r="F13" s="139">
        <v>10106</v>
      </c>
      <c r="G13" s="139">
        <v>474</v>
      </c>
      <c r="H13" s="139">
        <f>SUM(E13:G13)</f>
        <v>21740</v>
      </c>
      <c r="I13" s="88">
        <f>SUM(D13:G13)</f>
        <v>122101</v>
      </c>
      <c r="L13" s="146"/>
    </row>
    <row r="14" spans="1:9" ht="12.75">
      <c r="A14" s="29" t="s">
        <v>75</v>
      </c>
      <c r="B14" s="2"/>
      <c r="C14" s="3"/>
      <c r="D14" s="139">
        <v>4295</v>
      </c>
      <c r="E14" s="139">
        <v>262</v>
      </c>
      <c r="F14" s="139">
        <v>272</v>
      </c>
      <c r="G14" s="139">
        <v>1</v>
      </c>
      <c r="H14" s="87">
        <f>SUM(E14:G14)</f>
        <v>535</v>
      </c>
      <c r="I14" s="88">
        <f>SUM(D14:G14)</f>
        <v>4830</v>
      </c>
    </row>
    <row r="15" spans="1:9" ht="13.5" thickBot="1">
      <c r="A15" s="30" t="s">
        <v>27</v>
      </c>
      <c r="B15" s="31"/>
      <c r="C15" s="32"/>
      <c r="D15" s="140">
        <f>SUM(D10:D14)</f>
        <v>426997</v>
      </c>
      <c r="E15" s="140">
        <f>SUM(E10:E14)</f>
        <v>65272</v>
      </c>
      <c r="F15" s="140">
        <f>SUM(F10:F14)</f>
        <v>34035</v>
      </c>
      <c r="G15" s="140">
        <f>SUM(G10:G14)</f>
        <v>1169</v>
      </c>
      <c r="H15" s="33">
        <f>SUM(H10:H14)</f>
        <v>100476</v>
      </c>
      <c r="I15" s="34">
        <f>SUM(I10:I14)</f>
        <v>527473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240781</v>
      </c>
      <c r="E20" s="87">
        <v>29961</v>
      </c>
      <c r="F20" s="87">
        <v>6557</v>
      </c>
      <c r="G20" s="87">
        <v>123</v>
      </c>
      <c r="H20" s="87">
        <f>SUM(E20:G20)</f>
        <v>36641</v>
      </c>
      <c r="I20" s="88">
        <f>SUM(D20:G20)</f>
        <v>277422</v>
      </c>
    </row>
    <row r="21" spans="1:9" s="67" customFormat="1" ht="12.75">
      <c r="A21" s="29" t="s">
        <v>31</v>
      </c>
      <c r="B21" s="66"/>
      <c r="C21" s="66"/>
      <c r="D21" s="89">
        <v>1182516</v>
      </c>
      <c r="E21" s="89">
        <v>104403</v>
      </c>
      <c r="F21" s="89">
        <v>26440</v>
      </c>
      <c r="G21" s="89">
        <v>536</v>
      </c>
      <c r="H21" s="87">
        <f>SUM(E21:G21)</f>
        <v>131379</v>
      </c>
      <c r="I21" s="88">
        <f>SUM(D21:G21)</f>
        <v>1313895</v>
      </c>
    </row>
    <row r="22" spans="1:9" ht="12.75">
      <c r="A22" s="29" t="s">
        <v>65</v>
      </c>
      <c r="B22" s="2"/>
      <c r="C22" s="2"/>
      <c r="D22" s="139">
        <v>180449</v>
      </c>
      <c r="E22" s="139">
        <v>27208</v>
      </c>
      <c r="F22" s="139">
        <v>5856</v>
      </c>
      <c r="G22" s="139">
        <v>72</v>
      </c>
      <c r="H22" s="87">
        <f>SUM(E22:G22)</f>
        <v>33136</v>
      </c>
      <c r="I22" s="88">
        <f>SUM(D22:G22)</f>
        <v>213585</v>
      </c>
    </row>
    <row r="23" spans="1:9" ht="12.75">
      <c r="A23" s="29" t="s">
        <v>29</v>
      </c>
      <c r="B23" s="2"/>
      <c r="C23" s="2"/>
      <c r="D23" s="87">
        <v>533647</v>
      </c>
      <c r="E23" s="87">
        <v>32300</v>
      </c>
      <c r="F23" s="87">
        <v>18003</v>
      </c>
      <c r="G23" s="87">
        <v>552</v>
      </c>
      <c r="H23" s="87">
        <f>SUM(E23:G23)</f>
        <v>50855</v>
      </c>
      <c r="I23" s="88">
        <f>SUM(D23:G23)</f>
        <v>584502</v>
      </c>
    </row>
    <row r="24" spans="1:9" ht="12.75">
      <c r="A24" s="29" t="s">
        <v>75</v>
      </c>
      <c r="B24" s="2"/>
      <c r="C24" s="3"/>
      <c r="D24" s="152">
        <v>152019</v>
      </c>
      <c r="E24" s="152">
        <v>7597</v>
      </c>
      <c r="F24" s="152">
        <v>7583</v>
      </c>
      <c r="G24" s="152">
        <v>128</v>
      </c>
      <c r="H24" s="87">
        <f>SUM(E24:G24)</f>
        <v>15308</v>
      </c>
      <c r="I24" s="88">
        <f>SUM(D24:G24)</f>
        <v>167327</v>
      </c>
    </row>
    <row r="25" spans="1:9" ht="13.5" thickBot="1">
      <c r="A25" s="30" t="s">
        <v>27</v>
      </c>
      <c r="B25" s="31"/>
      <c r="C25" s="32"/>
      <c r="D25" s="33">
        <f aca="true" t="shared" si="0" ref="D25:I25">SUM(D20:D24)</f>
        <v>2289412</v>
      </c>
      <c r="E25" s="33">
        <f t="shared" si="0"/>
        <v>201469</v>
      </c>
      <c r="F25" s="33">
        <f t="shared" si="0"/>
        <v>64439</v>
      </c>
      <c r="G25" s="33">
        <f t="shared" si="0"/>
        <v>1411</v>
      </c>
      <c r="H25" s="33">
        <f t="shared" si="0"/>
        <v>267319</v>
      </c>
      <c r="I25" s="34">
        <f t="shared" si="0"/>
        <v>2556731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1" ref="D30:G31">D10/D20</f>
        <v>0.11610135351211266</v>
      </c>
      <c r="E30" s="93">
        <f t="shared" si="1"/>
        <v>0.28336837889256034</v>
      </c>
      <c r="F30" s="93">
        <f t="shared" si="1"/>
        <v>0.5979868842458441</v>
      </c>
      <c r="G30" s="93">
        <f t="shared" si="1"/>
        <v>0.926829268292683</v>
      </c>
      <c r="H30" s="93">
        <f>H10/H20</f>
        <v>0.3418301902240659</v>
      </c>
      <c r="I30" s="94">
        <f>I10/I20</f>
        <v>0.14591488778827924</v>
      </c>
    </row>
    <row r="31" spans="1:9" ht="12.75">
      <c r="A31" s="29" t="s">
        <v>31</v>
      </c>
      <c r="B31" s="2"/>
      <c r="C31" s="3"/>
      <c r="D31" s="93">
        <f t="shared" si="1"/>
        <v>0.2302624235105487</v>
      </c>
      <c r="E31" s="93">
        <f t="shared" si="1"/>
        <v>0.3498750035918508</v>
      </c>
      <c r="F31" s="93">
        <f t="shared" si="1"/>
        <v>0.6294251134644478</v>
      </c>
      <c r="G31" s="93">
        <f t="shared" si="1"/>
        <v>0.9533582089552238</v>
      </c>
      <c r="H31" s="93">
        <f aca="true" t="shared" si="2" ref="D31:I34">H11/H21</f>
        <v>0.4085965032463331</v>
      </c>
      <c r="I31" s="94">
        <f t="shared" si="2"/>
        <v>0.2480944063262285</v>
      </c>
    </row>
    <row r="32" spans="1:9" ht="12.75">
      <c r="A32" s="29" t="s">
        <v>65</v>
      </c>
      <c r="B32" s="2"/>
      <c r="C32" s="3"/>
      <c r="D32" s="93">
        <f>D12/D22</f>
        <v>0.12245565228956658</v>
      </c>
      <c r="E32" s="93">
        <f t="shared" si="2"/>
        <v>0.32461040870332253</v>
      </c>
      <c r="F32" s="93">
        <f>F12/F22</f>
        <v>0.5283469945355191</v>
      </c>
      <c r="G32" s="93">
        <f t="shared" si="2"/>
        <v>0.9583333333333334</v>
      </c>
      <c r="H32" s="93">
        <f t="shared" si="2"/>
        <v>0.3619929985514244</v>
      </c>
      <c r="I32" s="94">
        <f t="shared" si="2"/>
        <v>0.15961795069878504</v>
      </c>
    </row>
    <row r="33" spans="1:9" ht="12.75">
      <c r="A33" s="29" t="s">
        <v>29</v>
      </c>
      <c r="B33" s="2"/>
      <c r="C33" s="3"/>
      <c r="D33" s="93">
        <f t="shared" si="2"/>
        <v>0.18806626852582325</v>
      </c>
      <c r="E33" s="93">
        <f t="shared" si="2"/>
        <v>0.3455108359133127</v>
      </c>
      <c r="F33" s="93">
        <f t="shared" si="2"/>
        <v>0.5613508859634505</v>
      </c>
      <c r="G33" s="93">
        <f t="shared" si="2"/>
        <v>0.8586956521739131</v>
      </c>
      <c r="H33" s="93">
        <f t="shared" si="2"/>
        <v>0.427489922328188</v>
      </c>
      <c r="I33" s="94">
        <f t="shared" si="2"/>
        <v>0.20889748880243353</v>
      </c>
    </row>
    <row r="34" spans="1:9" ht="12.75">
      <c r="A34" s="29" t="s">
        <v>75</v>
      </c>
      <c r="B34" s="2"/>
      <c r="C34" s="3"/>
      <c r="D34" s="93">
        <f t="shared" si="2"/>
        <v>0.028253047316453863</v>
      </c>
      <c r="E34" s="93">
        <f t="shared" si="2"/>
        <v>0.03448729761748059</v>
      </c>
      <c r="F34" s="93">
        <f t="shared" si="2"/>
        <v>0.035869708558617965</v>
      </c>
      <c r="G34" s="93">
        <f t="shared" si="2"/>
        <v>0.0078125</v>
      </c>
      <c r="H34" s="93">
        <f t="shared" si="2"/>
        <v>0.034949046250326625</v>
      </c>
      <c r="I34" s="94">
        <f t="shared" si="2"/>
        <v>0.028865634356678837</v>
      </c>
    </row>
    <row r="35" spans="1:9" ht="13.5" thickBot="1">
      <c r="A35" s="30" t="s">
        <v>27</v>
      </c>
      <c r="B35" s="31"/>
      <c r="C35" s="32"/>
      <c r="D35" s="63">
        <f aca="true" t="shared" si="3" ref="D35:I35">D15/D25</f>
        <v>0.1865094618181437</v>
      </c>
      <c r="E35" s="63">
        <f t="shared" si="3"/>
        <v>0.32398036422476906</v>
      </c>
      <c r="F35" s="63">
        <f t="shared" si="3"/>
        <v>0.528173931935629</v>
      </c>
      <c r="G35" s="63">
        <f t="shared" si="3"/>
        <v>0.8284904323175053</v>
      </c>
      <c r="H35" s="63">
        <f t="shared" si="3"/>
        <v>0.37586553892540375</v>
      </c>
      <c r="I35" s="64">
        <f t="shared" si="3"/>
        <v>0.2063075857413236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5"/>
    </row>
    <row r="40" spans="1:9" ht="12.75">
      <c r="A40" s="29" t="s">
        <v>13</v>
      </c>
      <c r="B40" s="6"/>
      <c r="C40" s="6"/>
      <c r="D40" s="87">
        <v>74.8</v>
      </c>
      <c r="E40" s="87">
        <v>27.7</v>
      </c>
      <c r="F40" s="87">
        <v>261.1</v>
      </c>
      <c r="G40" s="87">
        <v>228</v>
      </c>
      <c r="H40" s="87">
        <f>SUM(E40:G40)</f>
        <v>516.8</v>
      </c>
      <c r="I40" s="88">
        <f>SUM(D40:G40)</f>
        <v>591.6</v>
      </c>
    </row>
    <row r="41" spans="1:9" s="67" customFormat="1" ht="12.75">
      <c r="A41" s="37" t="s">
        <v>31</v>
      </c>
      <c r="B41" s="68"/>
      <c r="C41" s="68"/>
      <c r="D41" s="89">
        <v>791.07</v>
      </c>
      <c r="E41" s="89">
        <v>104.91</v>
      </c>
      <c r="F41" s="89">
        <v>1219.25</v>
      </c>
      <c r="G41" s="95">
        <v>1072.88</v>
      </c>
      <c r="H41" s="87">
        <f>SUM(E41:G41)</f>
        <v>2397.04</v>
      </c>
      <c r="I41" s="88">
        <f>SUM(D41:G41)</f>
        <v>3188.11</v>
      </c>
    </row>
    <row r="42" spans="1:9" ht="12.75">
      <c r="A42" s="37" t="s">
        <v>65</v>
      </c>
      <c r="B42" s="6"/>
      <c r="C42" s="6"/>
      <c r="D42" s="139">
        <v>66.2</v>
      </c>
      <c r="E42" s="139">
        <v>28.5</v>
      </c>
      <c r="F42" s="139">
        <v>154.7</v>
      </c>
      <c r="G42" s="139">
        <v>105.6</v>
      </c>
      <c r="H42" s="87">
        <f>SUM(E42:G42)</f>
        <v>288.79999999999995</v>
      </c>
      <c r="I42" s="88">
        <f>SUM(D42:G42)</f>
        <v>355</v>
      </c>
    </row>
    <row r="43" spans="1:9" ht="12.75">
      <c r="A43" s="37" t="s">
        <v>29</v>
      </c>
      <c r="B43" s="6"/>
      <c r="C43" s="6"/>
      <c r="D43" s="87">
        <v>276.6</v>
      </c>
      <c r="E43" s="87">
        <v>31.3</v>
      </c>
      <c r="F43" s="87">
        <v>657.4</v>
      </c>
      <c r="G43" s="87">
        <v>595.5</v>
      </c>
      <c r="H43" s="87">
        <f>SUM(E43:G43)</f>
        <v>1284.1999999999998</v>
      </c>
      <c r="I43" s="88">
        <f>SUM(D43:G43)</f>
        <v>1560.8</v>
      </c>
    </row>
    <row r="44" spans="1:9" ht="12.75">
      <c r="A44" s="29" t="s">
        <v>75</v>
      </c>
      <c r="B44" s="6"/>
      <c r="C44" s="7"/>
      <c r="D44" s="152">
        <v>12.4</v>
      </c>
      <c r="E44" s="152">
        <v>1</v>
      </c>
      <c r="F44" s="152">
        <v>6.9</v>
      </c>
      <c r="G44" s="152">
        <v>0.5</v>
      </c>
      <c r="H44" s="87">
        <f>SUM(E44:G44)</f>
        <v>8.4</v>
      </c>
      <c r="I44" s="88">
        <f>SUM(D44:G44)</f>
        <v>20.8</v>
      </c>
    </row>
    <row r="45" spans="1:9" ht="13.5" thickBot="1">
      <c r="A45" s="38" t="s">
        <v>27</v>
      </c>
      <c r="B45" s="39"/>
      <c r="C45" s="40"/>
      <c r="D45" s="33">
        <f aca="true" t="shared" si="4" ref="D45:I45">SUM(D40:D44)</f>
        <v>1221.0700000000002</v>
      </c>
      <c r="E45" s="33">
        <f t="shared" si="4"/>
        <v>193.41</v>
      </c>
      <c r="F45" s="33">
        <f t="shared" si="4"/>
        <v>2299.35</v>
      </c>
      <c r="G45" s="33">
        <f t="shared" si="4"/>
        <v>2002.48</v>
      </c>
      <c r="H45" s="33">
        <f t="shared" si="4"/>
        <v>4495.24</v>
      </c>
      <c r="I45" s="34">
        <f t="shared" si="4"/>
        <v>5716.31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654.2</v>
      </c>
      <c r="E50" s="87">
        <v>76.7</v>
      </c>
      <c r="F50" s="87">
        <v>377.1</v>
      </c>
      <c r="G50" s="147">
        <v>241.5</v>
      </c>
      <c r="H50" s="87">
        <f>SUM(E50:G50)</f>
        <v>695.3</v>
      </c>
      <c r="I50" s="98">
        <f>SUM(D50:G50)</f>
        <v>1349.5</v>
      </c>
    </row>
    <row r="51" spans="1:9" s="67" customFormat="1" ht="12.75">
      <c r="A51" s="37" t="s">
        <v>31</v>
      </c>
      <c r="B51" s="68"/>
      <c r="C51" s="68"/>
      <c r="D51" s="89">
        <v>3343.97</v>
      </c>
      <c r="E51" s="89">
        <v>310.34</v>
      </c>
      <c r="F51" s="89">
        <v>1636.76</v>
      </c>
      <c r="G51" s="89">
        <v>1104.13</v>
      </c>
      <c r="H51" s="87">
        <f>SUM(E51:G51)</f>
        <v>3051.23</v>
      </c>
      <c r="I51" s="98">
        <f>SUM(D51:G51)</f>
        <v>6395.2</v>
      </c>
    </row>
    <row r="52" spans="1:9" ht="12.75">
      <c r="A52" s="37" t="s">
        <v>65</v>
      </c>
      <c r="B52" s="6"/>
      <c r="C52" s="6"/>
      <c r="D52" s="139">
        <v>482.7</v>
      </c>
      <c r="E52" s="139">
        <v>70</v>
      </c>
      <c r="F52" s="139">
        <v>210.5</v>
      </c>
      <c r="G52" s="139">
        <v>110.1</v>
      </c>
      <c r="H52" s="97">
        <f>SUM(E52:G52)</f>
        <v>390.6</v>
      </c>
      <c r="I52" s="98">
        <f>SUM(D52:G52)</f>
        <v>873.3000000000001</v>
      </c>
    </row>
    <row r="53" spans="1:9" ht="12.75">
      <c r="A53" s="37" t="s">
        <v>29</v>
      </c>
      <c r="B53" s="6"/>
      <c r="C53" s="6"/>
      <c r="D53" s="87">
        <v>1441.8</v>
      </c>
      <c r="E53" s="87">
        <v>79.3</v>
      </c>
      <c r="F53" s="87">
        <v>871.8</v>
      </c>
      <c r="G53" s="87">
        <v>646.9</v>
      </c>
      <c r="H53" s="87">
        <f>SUM(E53:G53)</f>
        <v>1598</v>
      </c>
      <c r="I53" s="98">
        <f>SUM(D53:G53)</f>
        <v>3039.7999999999997</v>
      </c>
    </row>
    <row r="54" spans="1:9" ht="12.75">
      <c r="A54" s="29" t="s">
        <v>75</v>
      </c>
      <c r="B54" s="6"/>
      <c r="C54" s="7"/>
      <c r="D54" s="152">
        <v>446.4</v>
      </c>
      <c r="E54" s="152">
        <v>21.3</v>
      </c>
      <c r="F54" s="152">
        <v>179.1</v>
      </c>
      <c r="G54" s="152">
        <v>42.3</v>
      </c>
      <c r="H54" s="87">
        <f>SUM(E54:G54)</f>
        <v>242.7</v>
      </c>
      <c r="I54" s="98">
        <f>SUM(D54:G54)</f>
        <v>689.0999999999999</v>
      </c>
    </row>
    <row r="55" spans="1:9" ht="13.5" thickBot="1">
      <c r="A55" s="38" t="s">
        <v>27</v>
      </c>
      <c r="B55" s="39"/>
      <c r="C55" s="40"/>
      <c r="D55" s="33">
        <f aca="true" t="shared" si="5" ref="D55:I55">SUM(D50:D54)</f>
        <v>6369.07</v>
      </c>
      <c r="E55" s="33">
        <f t="shared" si="5"/>
        <v>557.6399999999999</v>
      </c>
      <c r="F55" s="33">
        <f t="shared" si="5"/>
        <v>3275.2599999999998</v>
      </c>
      <c r="G55" s="33">
        <f t="shared" si="5"/>
        <v>2144.9300000000003</v>
      </c>
      <c r="H55" s="33">
        <f t="shared" si="5"/>
        <v>5977.83</v>
      </c>
      <c r="I55" s="34">
        <f t="shared" si="5"/>
        <v>12346.9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0.11433812289819625</v>
      </c>
      <c r="E60" s="93">
        <f>E40/E50</f>
        <v>0.36114732724902215</v>
      </c>
      <c r="F60" s="93">
        <f>F40/F50</f>
        <v>0.692389286661363</v>
      </c>
      <c r="G60" s="93">
        <f>G40/G50</f>
        <v>0.9440993788819876</v>
      </c>
      <c r="H60" s="93">
        <f>H40/H50</f>
        <v>0.7432762836185819</v>
      </c>
      <c r="I60" s="94">
        <f>I40/I50</f>
        <v>0.43838458688403115</v>
      </c>
    </row>
    <row r="61" spans="1:9" ht="12.75">
      <c r="A61" s="37" t="s">
        <v>31</v>
      </c>
      <c r="B61" s="2"/>
      <c r="C61" s="3"/>
      <c r="D61" s="93">
        <f>D41/D51</f>
        <v>0.23656611751899692</v>
      </c>
      <c r="E61" s="93">
        <f>E41/E51</f>
        <v>0.3380485918669846</v>
      </c>
      <c r="F61" s="93">
        <f>F41/F51</f>
        <v>0.7449167868227474</v>
      </c>
      <c r="G61" s="93">
        <f>G41/G51</f>
        <v>0.9716971733400959</v>
      </c>
      <c r="H61" s="93">
        <f>H41/H51</f>
        <v>0.7855979391917358</v>
      </c>
      <c r="I61" s="94">
        <f aca="true" t="shared" si="6" ref="H61:I64">I41/I51</f>
        <v>0.49851607455591695</v>
      </c>
    </row>
    <row r="62" spans="1:9" ht="12.75">
      <c r="A62" s="37" t="s">
        <v>65</v>
      </c>
      <c r="B62" s="2"/>
      <c r="C62" s="3"/>
      <c r="D62" s="93">
        <f>D42/D52</f>
        <v>0.1371452247772944</v>
      </c>
      <c r="E62" s="93">
        <f aca="true" t="shared" si="7" ref="D62:G64">E42/E52</f>
        <v>0.40714285714285714</v>
      </c>
      <c r="F62" s="93">
        <f t="shared" si="7"/>
        <v>0.7349168646080759</v>
      </c>
      <c r="G62" s="93">
        <f>G42/G52</f>
        <v>0.9591280653950953</v>
      </c>
      <c r="H62" s="93">
        <f>H42/H52</f>
        <v>0.7393753200204811</v>
      </c>
      <c r="I62" s="94">
        <f t="shared" si="6"/>
        <v>0.4065040650406504</v>
      </c>
    </row>
    <row r="63" spans="1:9" ht="12.75">
      <c r="A63" s="37" t="s">
        <v>29</v>
      </c>
      <c r="B63" s="2"/>
      <c r="C63" s="3"/>
      <c r="D63" s="93">
        <f t="shared" si="7"/>
        <v>0.19184352892218062</v>
      </c>
      <c r="E63" s="93">
        <f t="shared" si="7"/>
        <v>0.394703656998739</v>
      </c>
      <c r="F63" s="93">
        <f t="shared" si="7"/>
        <v>0.7540720348703831</v>
      </c>
      <c r="G63" s="93">
        <f t="shared" si="7"/>
        <v>0.9205441335600557</v>
      </c>
      <c r="H63" s="93">
        <f t="shared" si="6"/>
        <v>0.8036295369211514</v>
      </c>
      <c r="I63" s="94">
        <f t="shared" si="6"/>
        <v>0.5134548325547734</v>
      </c>
    </row>
    <row r="64" spans="1:9" ht="12.75">
      <c r="A64" s="29" t="s">
        <v>75</v>
      </c>
      <c r="B64" s="2"/>
      <c r="C64" s="3"/>
      <c r="D64" s="93">
        <f t="shared" si="7"/>
        <v>0.02777777777777778</v>
      </c>
      <c r="E64" s="93">
        <f t="shared" si="7"/>
        <v>0.046948356807511735</v>
      </c>
      <c r="F64" s="93">
        <f t="shared" si="7"/>
        <v>0.03852596314907873</v>
      </c>
      <c r="G64" s="93">
        <f t="shared" si="7"/>
        <v>0.011820330969267141</v>
      </c>
      <c r="H64" s="93">
        <f t="shared" si="6"/>
        <v>0.03461063040791101</v>
      </c>
      <c r="I64" s="94">
        <f t="shared" si="6"/>
        <v>0.03018429836017995</v>
      </c>
    </row>
    <row r="65" spans="1:9" ht="13.5" thickBot="1">
      <c r="A65" s="38" t="s">
        <v>27</v>
      </c>
      <c r="B65" s="31"/>
      <c r="C65" s="32"/>
      <c r="D65" s="63">
        <f aca="true" t="shared" si="8" ref="D65:I65">D45/D55</f>
        <v>0.1917187281659646</v>
      </c>
      <c r="E65" s="63">
        <f t="shared" si="8"/>
        <v>0.3468366688185927</v>
      </c>
      <c r="F65" s="63">
        <f t="shared" si="8"/>
        <v>0.7020358689081172</v>
      </c>
      <c r="G65" s="63">
        <f t="shared" si="8"/>
        <v>0.9335875762845406</v>
      </c>
      <c r="H65" s="63">
        <f t="shared" si="8"/>
        <v>0.7519852521734476</v>
      </c>
      <c r="I65" s="64">
        <f t="shared" si="8"/>
        <v>0.4629753217406799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39</v>
      </c>
      <c r="E70" s="100">
        <v>38</v>
      </c>
      <c r="F70" s="100">
        <v>36</v>
      </c>
      <c r="G70" s="100">
        <v>18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66</v>
      </c>
      <c r="E71" s="90">
        <v>72</v>
      </c>
      <c r="F71" s="90">
        <v>63</v>
      </c>
      <c r="G71" s="90">
        <v>20</v>
      </c>
      <c r="H71" s="101"/>
      <c r="I71" s="102"/>
    </row>
    <row r="72" spans="1:9" ht="12.75">
      <c r="A72" s="37" t="s">
        <v>65</v>
      </c>
      <c r="B72" s="2"/>
      <c r="C72" s="2"/>
      <c r="D72" s="103">
        <v>49</v>
      </c>
      <c r="E72" s="103">
        <v>49</v>
      </c>
      <c r="F72" s="103">
        <v>43</v>
      </c>
      <c r="G72" s="103">
        <v>18</v>
      </c>
      <c r="H72" s="101"/>
      <c r="I72" s="102"/>
    </row>
    <row r="73" spans="1:9" ht="12.75">
      <c r="A73" s="37" t="s">
        <v>29</v>
      </c>
      <c r="B73" s="2"/>
      <c r="C73" s="2"/>
      <c r="D73" s="103">
        <v>58</v>
      </c>
      <c r="E73" s="103">
        <v>55</v>
      </c>
      <c r="F73" s="103">
        <v>50</v>
      </c>
      <c r="G73" s="103">
        <v>28</v>
      </c>
      <c r="H73" s="101"/>
      <c r="I73" s="102"/>
    </row>
    <row r="74" spans="1:9" ht="12.75">
      <c r="A74" s="29" t="s">
        <v>75</v>
      </c>
      <c r="B74" s="2"/>
      <c r="C74" s="3"/>
      <c r="D74" s="153">
        <v>9</v>
      </c>
      <c r="E74" s="153">
        <v>5</v>
      </c>
      <c r="F74" s="153">
        <v>3</v>
      </c>
      <c r="G74" s="154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643</v>
      </c>
      <c r="E84" s="70">
        <v>65</v>
      </c>
      <c r="F84" s="70">
        <v>30</v>
      </c>
      <c r="G84" s="70">
        <v>7</v>
      </c>
      <c r="H84" s="69">
        <f>E84+F84+G84</f>
        <v>102</v>
      </c>
      <c r="I84" s="71">
        <f>D84+E84+F84+G84</f>
        <v>745</v>
      </c>
    </row>
    <row r="85" spans="1:9" ht="12.75">
      <c r="A85" s="29" t="s">
        <v>15</v>
      </c>
      <c r="B85" s="2"/>
      <c r="C85" s="2"/>
      <c r="D85" s="69">
        <v>937</v>
      </c>
      <c r="E85" s="70">
        <v>65</v>
      </c>
      <c r="F85" s="70">
        <v>29</v>
      </c>
      <c r="G85" s="70">
        <v>9</v>
      </c>
      <c r="H85" s="69">
        <f aca="true" t="shared" si="9" ref="H85:H91">E85+F85+G85</f>
        <v>103</v>
      </c>
      <c r="I85" s="71">
        <f aca="true" t="shared" si="10" ref="I85:I91">D85+E85+F85+G85</f>
        <v>1040</v>
      </c>
    </row>
    <row r="86" spans="1:9" s="67" customFormat="1" ht="12.75">
      <c r="A86" s="29" t="s">
        <v>40</v>
      </c>
      <c r="B86" s="66"/>
      <c r="C86" s="66"/>
      <c r="D86" s="72">
        <v>7283</v>
      </c>
      <c r="E86" s="73">
        <v>502</v>
      </c>
      <c r="F86" s="72">
        <v>203</v>
      </c>
      <c r="G86" s="74">
        <v>8</v>
      </c>
      <c r="H86" s="69">
        <f t="shared" si="9"/>
        <v>713</v>
      </c>
      <c r="I86" s="71">
        <f t="shared" si="10"/>
        <v>7996</v>
      </c>
    </row>
    <row r="87" spans="1:9" s="67" customFormat="1" ht="12.75">
      <c r="A87" s="29" t="s">
        <v>41</v>
      </c>
      <c r="B87" s="66"/>
      <c r="C87" s="66"/>
      <c r="D87" s="72">
        <v>4740</v>
      </c>
      <c r="E87" s="73">
        <v>1142</v>
      </c>
      <c r="F87" s="72">
        <v>207</v>
      </c>
      <c r="G87" s="74">
        <v>10</v>
      </c>
      <c r="H87" s="69">
        <f t="shared" si="9"/>
        <v>1359</v>
      </c>
      <c r="I87" s="71">
        <f t="shared" si="10"/>
        <v>6099</v>
      </c>
    </row>
    <row r="88" spans="1:9" ht="12.75">
      <c r="A88" s="29" t="s">
        <v>66</v>
      </c>
      <c r="B88" s="2"/>
      <c r="C88" s="2"/>
      <c r="D88" s="137">
        <v>386</v>
      </c>
      <c r="E88" s="138">
        <v>22</v>
      </c>
      <c r="F88" s="138">
        <v>14</v>
      </c>
      <c r="G88" s="138">
        <v>0</v>
      </c>
      <c r="H88" s="69">
        <f t="shared" si="9"/>
        <v>36</v>
      </c>
      <c r="I88" s="71">
        <f t="shared" si="10"/>
        <v>422</v>
      </c>
    </row>
    <row r="89" spans="1:9" ht="12.75">
      <c r="A89" s="29" t="s">
        <v>67</v>
      </c>
      <c r="B89" s="2"/>
      <c r="C89" s="2"/>
      <c r="D89" s="137">
        <v>565</v>
      </c>
      <c r="E89" s="138">
        <v>127</v>
      </c>
      <c r="F89" s="138">
        <v>53</v>
      </c>
      <c r="G89" s="138">
        <v>0</v>
      </c>
      <c r="H89" s="69">
        <f t="shared" si="9"/>
        <v>180</v>
      </c>
      <c r="I89" s="71">
        <f t="shared" si="10"/>
        <v>745</v>
      </c>
    </row>
    <row r="90" spans="1:9" ht="12.75">
      <c r="A90" s="29" t="s">
        <v>42</v>
      </c>
      <c r="B90" s="2"/>
      <c r="C90" s="2"/>
      <c r="D90" s="69">
        <v>1330</v>
      </c>
      <c r="E90" s="69">
        <v>73</v>
      </c>
      <c r="F90" s="69">
        <v>22</v>
      </c>
      <c r="G90" s="69">
        <v>0</v>
      </c>
      <c r="H90" s="69">
        <f t="shared" si="9"/>
        <v>95</v>
      </c>
      <c r="I90" s="71">
        <f t="shared" si="10"/>
        <v>1425</v>
      </c>
    </row>
    <row r="91" spans="1:9" ht="12.75">
      <c r="A91" s="29" t="s">
        <v>43</v>
      </c>
      <c r="B91" s="2"/>
      <c r="C91" s="2"/>
      <c r="D91" s="69">
        <v>1801</v>
      </c>
      <c r="E91" s="69">
        <v>80</v>
      </c>
      <c r="F91" s="69">
        <v>105</v>
      </c>
      <c r="G91" s="69">
        <v>2</v>
      </c>
      <c r="H91" s="69">
        <f t="shared" si="9"/>
        <v>187</v>
      </c>
      <c r="I91" s="71">
        <f t="shared" si="10"/>
        <v>1988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>
        <f aca="true" t="shared" si="11" ref="D94:G95">D84+D86+D88+D90</f>
        <v>9642</v>
      </c>
      <c r="E94" s="21">
        <f t="shared" si="11"/>
        <v>662</v>
      </c>
      <c r="F94" s="21">
        <f t="shared" si="11"/>
        <v>269</v>
      </c>
      <c r="G94" s="61">
        <f t="shared" si="11"/>
        <v>15</v>
      </c>
      <c r="H94" s="21">
        <f>+SUM(E94:G94)</f>
        <v>946</v>
      </c>
      <c r="I94" s="62">
        <f>+SUM(D94:G94)</f>
        <v>10588</v>
      </c>
    </row>
    <row r="95" spans="1:9" ht="13.5" thickBot="1">
      <c r="A95" s="30" t="s">
        <v>45</v>
      </c>
      <c r="B95" s="51"/>
      <c r="C95" s="52"/>
      <c r="D95" s="53">
        <f t="shared" si="11"/>
        <v>8043</v>
      </c>
      <c r="E95" s="53">
        <f t="shared" si="11"/>
        <v>1414</v>
      </c>
      <c r="F95" s="53">
        <f t="shared" si="11"/>
        <v>394</v>
      </c>
      <c r="G95" s="59">
        <f t="shared" si="11"/>
        <v>21</v>
      </c>
      <c r="H95" s="53">
        <f>+SUM(E95:G95)</f>
        <v>1829</v>
      </c>
      <c r="I95" s="60">
        <f>+SUM(D95:G95)</f>
        <v>9872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7" t="s">
        <v>48</v>
      </c>
      <c r="B100" s="158"/>
      <c r="C100" s="158"/>
      <c r="D100" s="158"/>
      <c r="E100" s="158"/>
      <c r="F100" s="158"/>
      <c r="G100" s="158"/>
      <c r="H100" s="158"/>
      <c r="I100" s="159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15595</v>
      </c>
      <c r="H103" s="118">
        <v>10373</v>
      </c>
      <c r="I103" s="91">
        <f>SUM(G103:H103)</f>
        <v>25968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57946</v>
      </c>
      <c r="H104" s="118">
        <v>53208</v>
      </c>
      <c r="I104" s="91">
        <f>SUM(G104:H104)</f>
        <v>111154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0.2691298795430228</v>
      </c>
      <c r="H105" s="120">
        <f>H103/H104</f>
        <v>0.1949518869342956</v>
      </c>
      <c r="I105" s="121">
        <f>I103/I104</f>
        <v>0.233621821976717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58.02</v>
      </c>
      <c r="H107" s="148">
        <v>44.0864</v>
      </c>
      <c r="I107" s="122">
        <f>SUM(G107:H107)</f>
        <v>102.10640000000001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214.59</v>
      </c>
      <c r="H108" s="148">
        <v>229.2438</v>
      </c>
      <c r="I108" s="122">
        <f>SUM(G108:H108)</f>
        <v>443.8338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0.2703760659862995</v>
      </c>
      <c r="H109" s="126">
        <f>H107/H108</f>
        <v>0.19231228936180608</v>
      </c>
      <c r="I109" s="127">
        <f>I107/I108</f>
        <v>0.23005548473324927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60" t="s">
        <v>54</v>
      </c>
      <c r="B113" s="161"/>
      <c r="C113" s="161"/>
      <c r="D113" s="161"/>
      <c r="E113" s="161"/>
      <c r="F113" s="161"/>
      <c r="G113" s="161"/>
      <c r="H113" s="161"/>
      <c r="I113" s="162"/>
    </row>
    <row r="114" spans="1:9" ht="12.75">
      <c r="A114" s="160" t="s">
        <v>55</v>
      </c>
      <c r="B114" s="161"/>
      <c r="C114" s="161"/>
      <c r="D114" s="161"/>
      <c r="E114" s="161"/>
      <c r="F114" s="161"/>
      <c r="G114" s="161"/>
      <c r="H114" s="161"/>
      <c r="I114" s="162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9</v>
      </c>
      <c r="F119" s="132">
        <v>25</v>
      </c>
      <c r="G119" s="132">
        <v>3</v>
      </c>
      <c r="H119" s="132">
        <v>78</v>
      </c>
      <c r="I119" s="150">
        <v>128</v>
      </c>
      <c r="J119" s="130">
        <f>SUM(E119:I119)</f>
        <v>243</v>
      </c>
    </row>
    <row r="120" spans="1:10" ht="13.5" thickBot="1">
      <c r="A120" s="56" t="s">
        <v>59</v>
      </c>
      <c r="B120" s="54"/>
      <c r="C120" s="54"/>
      <c r="D120" s="133"/>
      <c r="E120" s="134">
        <v>13.5</v>
      </c>
      <c r="F120" s="134">
        <v>31</v>
      </c>
      <c r="G120" s="134">
        <v>4.5</v>
      </c>
      <c r="H120" s="135">
        <v>51.5</v>
      </c>
      <c r="I120" s="151">
        <v>42.3</v>
      </c>
      <c r="J120" s="136">
        <f>SUM(E120:I120)</f>
        <v>142.8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2020-06-09T17:39:38Z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