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25" yWindow="105" windowWidth="14685" windowHeight="13050" activeTab="0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A14" authorId="0">
      <text>
        <r>
          <rPr>
            <sz val="9"/>
            <rFont val="Tahoma"/>
            <family val="2"/>
          </rPr>
          <t xml:space="preserve">SMECO uses different criteria for C&amp;I. Small is less than 25kW. Mid is demand of 25-1000kW. Large is greater than 1000kW
</t>
        </r>
      </text>
    </comment>
  </commentList>
</comments>
</file>

<file path=xl/sharedStrings.xml><?xml version="1.0" encoding="utf-8"?>
<sst xmlns="http://schemas.openxmlformats.org/spreadsheetml/2006/main" count="178" uniqueCount="81">
  <si>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</si>
  <si>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</si>
  <si>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</si>
  <si>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</si>
  <si>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</si>
  <si>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</si>
  <si>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</si>
  <si>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</si>
  <si>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</si>
  <si>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</si>
  <si>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</si>
  <si>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</si>
  <si>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</si>
  <si>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Potomac Edison</t>
  </si>
  <si>
    <t>PE Switches from Supplier</t>
  </si>
  <si>
    <t>PE Switches to Supplier</t>
  </si>
  <si>
    <t>PE</t>
  </si>
  <si>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</si>
  <si>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</si>
  <si>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</si>
  <si>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</si>
  <si>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</si>
  <si>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</si>
  <si>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</si>
  <si>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</si>
  <si>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</si>
  <si>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</si>
  <si>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</si>
  <si>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</si>
  <si>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</si>
  <si>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</si>
  <si>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</si>
  <si>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</si>
  <si>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</si>
  <si>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</si>
  <si>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</si>
  <si>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</si>
  <si>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</si>
  <si>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</si>
  <si>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</si>
  <si>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</si>
  <si>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</si>
  <si>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</si>
  <si>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</si>
  <si>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</si>
  <si>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</si>
  <si>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</si>
  <si>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</si>
  <si>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</si>
  <si>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</si>
  <si>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</si>
  <si>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</si>
  <si>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</si>
  <si>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</si>
  <si>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</si>
  <si>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</si>
  <si>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</si>
  <si>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</si>
  <si>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</si>
  <si>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</si>
  <si>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</si>
  <si>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</si>
  <si>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</si>
  <si>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</si>
  <si>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</si>
  <si>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</si>
  <si>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</si>
  <si>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</si>
  <si>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</si>
  <si>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</si>
  <si>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</si>
  <si>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</si>
  <si>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</si>
  <si>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</si>
  <si>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</si>
  <si>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>Southern Maryland Electric Co-Op</t>
  </si>
  <si>
    <t>SMECO Switches from Supplier</t>
  </si>
  <si>
    <t>SMECO Switches to Supplier</t>
  </si>
  <si>
    <t>N/A</t>
  </si>
  <si>
    <t>SMECO</t>
  </si>
  <si>
    <t>Month Ending April 30, 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</si>
</sst>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44">
    <font>
      <sz val="10"/>
      <name val="Arial"/>
      <family val="0"/>
    </font>
    <font>
      <sz val="12"/>
      <color indexed="8"/>
      <name val="Times New Roman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65" fontId="3" fillId="0" borderId="14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3" xfId="0" applyNumberFormat="1" applyFont="1" applyBorder="1" applyAlignment="1">
      <alignment/>
    </xf>
    <xf numFmtId="165" fontId="3" fillId="33" borderId="13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165" fontId="5" fillId="0" borderId="18" xfId="0" applyNumberFormat="1" applyFont="1" applyBorder="1" applyAlignment="1">
      <alignment/>
    </xf>
    <xf numFmtId="165" fontId="5" fillId="0" borderId="19" xfId="0" applyNumberFormat="1" applyFont="1" applyBorder="1" applyAlignment="1">
      <alignment/>
    </xf>
    <xf numFmtId="165" fontId="5" fillId="0" borderId="20" xfId="0" applyNumberFormat="1" applyFont="1" applyBorder="1" applyAlignment="1">
      <alignment/>
    </xf>
    <xf numFmtId="165" fontId="3" fillId="33" borderId="17" xfId="0" applyNumberFormat="1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165" fontId="3" fillId="0" borderId="26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164" fontId="5" fillId="0" borderId="21" xfId="0" applyNumberFormat="1" applyFont="1" applyFill="1" applyBorder="1" applyAlignment="1">
      <alignment/>
    </xf>
    <xf numFmtId="164" fontId="5" fillId="0" borderId="22" xfId="0" applyNumberFormat="1" applyFont="1" applyFill="1" applyBorder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165" fontId="7" fillId="0" borderId="10" xfId="0" applyNumberFormat="1" applyFont="1" applyBorder="1" applyAlignment="1">
      <alignment/>
    </xf>
    <xf numFmtId="3" fontId="0" fillId="34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/>
    </xf>
    <xf numFmtId="3" fontId="0" fillId="34" borderId="17" xfId="0" applyNumberFormat="1" applyFont="1" applyFill="1" applyBorder="1" applyAlignment="1">
      <alignment/>
    </xf>
    <xf numFmtId="3" fontId="0" fillId="34" borderId="13" xfId="0" applyNumberFormat="1" applyFont="1" applyFill="1" applyBorder="1" applyAlignment="1">
      <alignment wrapText="1"/>
    </xf>
    <xf numFmtId="38" fontId="0" fillId="34" borderId="13" xfId="0" applyNumberFormat="1" applyFont="1" applyFill="1" applyBorder="1" applyAlignment="1">
      <alignment wrapText="1"/>
    </xf>
    <xf numFmtId="0" fontId="0" fillId="34" borderId="13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16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35" xfId="0" applyFont="1" applyBorder="1" applyAlignment="1">
      <alignment/>
    </xf>
    <xf numFmtId="3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 horizontal="right"/>
    </xf>
    <xf numFmtId="3" fontId="0" fillId="34" borderId="13" xfId="0" applyNumberFormat="1" applyFont="1" applyFill="1" applyBorder="1" applyAlignment="1">
      <alignment horizontal="right" vertical="top" wrapText="1"/>
    </xf>
    <xf numFmtId="0" fontId="0" fillId="34" borderId="13" xfId="0" applyFont="1" applyFill="1" applyBorder="1" applyAlignment="1">
      <alignment horizontal="right" vertical="top" wrapText="1"/>
    </xf>
    <xf numFmtId="3" fontId="0" fillId="0" borderId="17" xfId="0" applyNumberFormat="1" applyFont="1" applyBorder="1" applyAlignment="1">
      <alignment/>
    </xf>
    <xf numFmtId="0" fontId="0" fillId="0" borderId="15" xfId="0" applyFont="1" applyBorder="1" applyAlignment="1">
      <alignment/>
    </xf>
    <xf numFmtId="164" fontId="0" fillId="34" borderId="13" xfId="0" applyNumberFormat="1" applyFont="1" applyFill="1" applyBorder="1" applyAlignment="1">
      <alignment/>
    </xf>
    <xf numFmtId="164" fontId="0" fillId="34" borderId="17" xfId="0" applyNumberFormat="1" applyFont="1" applyFill="1" applyBorder="1" applyAlignment="1">
      <alignment/>
    </xf>
    <xf numFmtId="167" fontId="0" fillId="34" borderId="13" xfId="42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1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34" borderId="13" xfId="0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5" borderId="13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right"/>
    </xf>
    <xf numFmtId="3" fontId="0" fillId="34" borderId="11" xfId="0" applyNumberFormat="1" applyFont="1" applyFill="1" applyBorder="1" applyAlignment="1">
      <alignment/>
    </xf>
    <xf numFmtId="10" fontId="0" fillId="0" borderId="13" xfId="0" applyNumberFormat="1" applyFont="1" applyBorder="1" applyAlignment="1">
      <alignment horizontal="right"/>
    </xf>
    <xf numFmtId="10" fontId="0" fillId="0" borderId="11" xfId="0" applyNumberFormat="1" applyFont="1" applyBorder="1" applyAlignment="1">
      <alignment/>
    </xf>
    <xf numFmtId="10" fontId="0" fillId="0" borderId="17" xfId="0" applyNumberFormat="1" applyFont="1" applyBorder="1" applyAlignment="1">
      <alignment/>
    </xf>
    <xf numFmtId="166" fontId="0" fillId="0" borderId="17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9" xfId="0" applyFont="1" applyBorder="1" applyAlignment="1">
      <alignment/>
    </xf>
    <xf numFmtId="10" fontId="0" fillId="0" borderId="40" xfId="0" applyNumberFormat="1" applyFont="1" applyBorder="1" applyAlignment="1">
      <alignment/>
    </xf>
    <xf numFmtId="10" fontId="0" fillId="0" borderId="21" xfId="0" applyNumberFormat="1" applyFont="1" applyBorder="1" applyAlignment="1">
      <alignment/>
    </xf>
    <xf numFmtId="10" fontId="0" fillId="0" borderId="22" xfId="0" applyNumberFormat="1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" fontId="0" fillId="34" borderId="13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1" fontId="0" fillId="34" borderId="21" xfId="0" applyNumberFormat="1" applyFont="1" applyFill="1" applyBorder="1" applyAlignment="1">
      <alignment/>
    </xf>
    <xf numFmtId="3" fontId="0" fillId="34" borderId="21" xfId="0" applyNumberFormat="1" applyFont="1" applyFill="1" applyBorder="1" applyAlignment="1">
      <alignment/>
    </xf>
    <xf numFmtId="1" fontId="0" fillId="0" borderId="22" xfId="0" applyNumberFormat="1" applyFont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3" fontId="0" fillId="35" borderId="13" xfId="0" applyNumberFormat="1" applyFont="1" applyFill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Alignment="1">
      <alignment/>
    </xf>
    <xf numFmtId="3" fontId="0" fillId="34" borderId="13" xfId="0" applyNumberFormat="1" applyFont="1" applyFill="1" applyBorder="1" applyAlignment="1">
      <alignment horizontal="right"/>
    </xf>
    <xf numFmtId="167" fontId="0" fillId="34" borderId="11" xfId="42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1" fontId="0" fillId="34" borderId="14" xfId="0" applyNumberFormat="1" applyFont="1" applyFill="1" applyBorder="1" applyAlignment="1">
      <alignment/>
    </xf>
    <xf numFmtId="3" fontId="0" fillId="34" borderId="29" xfId="0" applyNumberFormat="1" applyFont="1" applyFill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49" fontId="0" fillId="0" borderId="33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36" xfId="0" applyNumberFormat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5"/>
  <sheetViews>
    <sheetView tabSelected="1" zoomScale="118" zoomScaleNormal="118" zoomScalePageLayoutView="118" workbookViewId="0" topLeftCell="A1">
      <selection activeCell="H120" sqref="H120"/>
    </sheetView>
  </sheetViews>
  <sheetFormatPr defaultColWidth="8.8515625" defaultRowHeight="12.75"/>
  <cols>
    <col min="1" max="1" width="8.8515625" style="76" customWidth="1"/>
    <col min="2" max="2" width="8.8515625" style="0" customWidth="1"/>
    <col min="3" max="3" width="15.28125" style="0" customWidth="1"/>
    <col min="4" max="4" width="11.8515625" style="76" customWidth="1"/>
    <col min="5" max="5" width="11.421875" style="76" customWidth="1"/>
    <col min="6" max="7" width="12.421875" style="76" customWidth="1"/>
    <col min="8" max="9" width="13.28125" style="76" customWidth="1"/>
  </cols>
  <sheetData>
    <row r="1" ht="12.75"/>
    <row r="2" ht="12.75">
      <c r="F2" s="5" t="s">
        <v>17</v>
      </c>
    </row>
    <row r="3" spans="6:8" ht="12.75">
      <c r="F3" s="5" t="s">
        <v>18</v>
      </c>
      <c r="H3" s="84"/>
    </row>
    <row r="4" spans="4:8" ht="12.75">
      <c r="D4" s="84"/>
      <c r="E4" s="84"/>
      <c r="F4" s="22" t="s">
        <v>80</v>
      </c>
      <c r="G4" s="84"/>
      <c r="H4" s="84"/>
    </row>
    <row r="5" spans="6:10" ht="12.75">
      <c r="F5" s="145"/>
      <c r="H5" s="144"/>
      <c r="I5" s="144"/>
      <c r="J5" s="144"/>
    </row>
    <row r="6" spans="5:6" ht="12.75">
      <c r="E6" s="85"/>
      <c r="F6" s="85" t="s">
        <v>19</v>
      </c>
    </row>
    <row r="7" ht="13.5" thickBot="1"/>
    <row r="8" spans="1:9" ht="12.75">
      <c r="A8" s="77"/>
      <c r="B8" s="24"/>
      <c r="C8" s="24"/>
      <c r="D8" s="25"/>
      <c r="E8" s="25"/>
      <c r="F8" s="26" t="s">
        <v>20</v>
      </c>
      <c r="G8" s="25"/>
      <c r="H8" s="25"/>
      <c r="I8" s="86"/>
    </row>
    <row r="9" spans="1:9" ht="12.75">
      <c r="A9" s="27" t="s">
        <v>21</v>
      </c>
      <c r="B9" s="11"/>
      <c r="C9" s="12"/>
      <c r="D9" s="13" t="s">
        <v>22</v>
      </c>
      <c r="E9" s="13" t="s">
        <v>23</v>
      </c>
      <c r="F9" s="13" t="s">
        <v>24</v>
      </c>
      <c r="G9" s="13" t="s">
        <v>25</v>
      </c>
      <c r="H9" s="13" t="s">
        <v>26</v>
      </c>
      <c r="I9" s="28" t="s">
        <v>27</v>
      </c>
    </row>
    <row r="10" spans="1:9" ht="12.75">
      <c r="A10" s="29" t="s">
        <v>13</v>
      </c>
      <c r="B10" s="2"/>
      <c r="C10" s="23"/>
      <c r="D10" s="87">
        <v>25128</v>
      </c>
      <c r="E10" s="87">
        <v>7814</v>
      </c>
      <c r="F10" s="87">
        <v>3725</v>
      </c>
      <c r="G10" s="87">
        <v>89</v>
      </c>
      <c r="H10" s="87">
        <f>SUM(E10:G10)</f>
        <v>11628</v>
      </c>
      <c r="I10" s="88">
        <f>SUM(D10:G10)</f>
        <v>36756</v>
      </c>
    </row>
    <row r="11" spans="1:9" s="67" customFormat="1" ht="12.75">
      <c r="A11" s="29" t="s">
        <v>28</v>
      </c>
      <c r="B11" s="66"/>
      <c r="C11" s="66"/>
      <c r="D11" s="89">
        <v>283368</v>
      </c>
      <c r="E11" s="89">
        <v>37171</v>
      </c>
      <c r="F11" s="89">
        <v>16980</v>
      </c>
      <c r="G11" s="90">
        <v>526</v>
      </c>
      <c r="H11" s="87">
        <f>SUM(E11:G11)</f>
        <v>54677</v>
      </c>
      <c r="I11" s="88">
        <f>SUM(D11:G11)</f>
        <v>338045</v>
      </c>
    </row>
    <row r="12" spans="1:9" ht="12.75">
      <c r="A12" s="29" t="s">
        <v>65</v>
      </c>
      <c r="B12" s="2"/>
      <c r="C12" s="2"/>
      <c r="D12" s="139">
        <v>24729</v>
      </c>
      <c r="E12" s="139">
        <v>8610</v>
      </c>
      <c r="F12" s="139">
        <v>3016</v>
      </c>
      <c r="G12" s="139">
        <v>71</v>
      </c>
      <c r="H12" s="87">
        <f>SUM(E12:G12)</f>
        <v>11697</v>
      </c>
      <c r="I12" s="88">
        <f>SUM(D12:G12)</f>
        <v>36426</v>
      </c>
    </row>
    <row r="13" spans="1:12" ht="15.75">
      <c r="A13" s="29" t="s">
        <v>29</v>
      </c>
      <c r="B13" s="2"/>
      <c r="C13" s="2"/>
      <c r="D13" s="139">
        <v>106235</v>
      </c>
      <c r="E13" s="139">
        <v>11493</v>
      </c>
      <c r="F13" s="139">
        <v>10047</v>
      </c>
      <c r="G13" s="139">
        <v>510</v>
      </c>
      <c r="H13" s="87">
        <f>SUM(E13:G13)</f>
        <v>22050</v>
      </c>
      <c r="I13" s="88">
        <f>SUM(D13:G13)</f>
        <v>128285</v>
      </c>
      <c r="L13" s="146"/>
    </row>
    <row r="14" spans="1:9" ht="12.75">
      <c r="A14" s="29" t="s">
        <v>75</v>
      </c>
      <c r="B14" s="2"/>
      <c r="C14" s="3"/>
      <c r="D14" s="139">
        <v>5022</v>
      </c>
      <c r="E14" s="139">
        <v>128</v>
      </c>
      <c r="F14" s="139">
        <v>90</v>
      </c>
      <c r="G14" s="139">
        <v>1</v>
      </c>
      <c r="H14" s="87">
        <f>SUM(E14:G14)</f>
        <v>219</v>
      </c>
      <c r="I14" s="88">
        <f>SUM(D14:G14)</f>
        <v>5241</v>
      </c>
    </row>
    <row r="15" spans="1:9" ht="13.5" thickBot="1">
      <c r="A15" s="30" t="s">
        <v>27</v>
      </c>
      <c r="B15" s="31"/>
      <c r="C15" s="32"/>
      <c r="D15" s="140">
        <f aca="true" t="shared" si="0" ref="D15:I15">SUM(D10:D14)</f>
        <v>444482</v>
      </c>
      <c r="E15" s="140">
        <f t="shared" si="0"/>
        <v>65216</v>
      </c>
      <c r="F15" s="140">
        <f t="shared" si="0"/>
        <v>33858</v>
      </c>
      <c r="G15" s="140">
        <f t="shared" si="0"/>
        <v>1197</v>
      </c>
      <c r="H15" s="33">
        <f t="shared" si="0"/>
        <v>100271</v>
      </c>
      <c r="I15" s="34">
        <f t="shared" si="0"/>
        <v>544753</v>
      </c>
    </row>
    <row r="16" spans="4:7" ht="12.75">
      <c r="D16" s="96"/>
      <c r="E16" s="96"/>
      <c r="F16" s="96"/>
      <c r="G16" s="96"/>
    </row>
    <row r="17" spans="4:7" ht="13.5" thickBot="1">
      <c r="D17" s="96"/>
      <c r="E17" s="96"/>
      <c r="F17" s="96"/>
      <c r="G17" s="96"/>
    </row>
    <row r="18" spans="1:9" ht="12.75">
      <c r="A18" s="77"/>
      <c r="B18" s="24"/>
      <c r="C18" s="24"/>
      <c r="D18" s="141"/>
      <c r="E18" s="141"/>
      <c r="F18" s="142" t="s">
        <v>30</v>
      </c>
      <c r="G18" s="141"/>
      <c r="H18" s="92"/>
      <c r="I18" s="86"/>
    </row>
    <row r="19" spans="1:9" ht="12.75">
      <c r="A19" s="27" t="s">
        <v>21</v>
      </c>
      <c r="B19" s="11"/>
      <c r="C19" s="12"/>
      <c r="D19" s="143" t="s">
        <v>22</v>
      </c>
      <c r="E19" s="143" t="s">
        <v>23</v>
      </c>
      <c r="F19" s="143" t="s">
        <v>24</v>
      </c>
      <c r="G19" s="143" t="s">
        <v>25</v>
      </c>
      <c r="H19" s="13" t="s">
        <v>26</v>
      </c>
      <c r="I19" s="28" t="s">
        <v>27</v>
      </c>
    </row>
    <row r="20" spans="1:9" ht="12.75">
      <c r="A20" s="29" t="s">
        <v>13</v>
      </c>
      <c r="B20" s="2"/>
      <c r="C20" s="2"/>
      <c r="D20" s="87">
        <v>235454</v>
      </c>
      <c r="E20" s="87">
        <v>29341</v>
      </c>
      <c r="F20" s="87">
        <v>6501</v>
      </c>
      <c r="G20" s="87">
        <v>100</v>
      </c>
      <c r="H20" s="87">
        <f>SUM(E20:G20)</f>
        <v>35942</v>
      </c>
      <c r="I20" s="88">
        <f>SUM(D20:G20)</f>
        <v>271396</v>
      </c>
    </row>
    <row r="21" spans="1:9" s="67" customFormat="1" ht="12.75">
      <c r="A21" s="29" t="s">
        <v>31</v>
      </c>
      <c r="B21" s="66"/>
      <c r="C21" s="66"/>
      <c r="D21" s="89">
        <v>1163693</v>
      </c>
      <c r="E21" s="89">
        <v>103521</v>
      </c>
      <c r="F21" s="89">
        <v>26712</v>
      </c>
      <c r="G21" s="89">
        <v>550</v>
      </c>
      <c r="H21" s="87">
        <f>SUM(E21:G21)</f>
        <v>130783</v>
      </c>
      <c r="I21" s="88">
        <f>SUM(D21:G21)</f>
        <v>1294476</v>
      </c>
    </row>
    <row r="22" spans="1:9" ht="12.75">
      <c r="A22" s="29" t="s">
        <v>65</v>
      </c>
      <c r="B22" s="2"/>
      <c r="C22" s="2"/>
      <c r="D22" s="139">
        <v>178108</v>
      </c>
      <c r="E22" s="139">
        <v>27105</v>
      </c>
      <c r="F22" s="139">
        <v>5596</v>
      </c>
      <c r="G22" s="139">
        <v>75</v>
      </c>
      <c r="H22" s="87">
        <f>SUM(E22:G22)</f>
        <v>32776</v>
      </c>
      <c r="I22" s="88">
        <f>SUM(D22:G22)</f>
        <v>210884</v>
      </c>
    </row>
    <row r="23" spans="1:9" ht="12.75">
      <c r="A23" s="29" t="s">
        <v>29</v>
      </c>
      <c r="B23" s="2"/>
      <c r="C23" s="2"/>
      <c r="D23" s="139">
        <v>524251</v>
      </c>
      <c r="E23" s="139">
        <v>32225</v>
      </c>
      <c r="F23" s="139">
        <v>17579</v>
      </c>
      <c r="G23" s="139">
        <v>595</v>
      </c>
      <c r="H23" s="87">
        <f>SUM(E23:G23)</f>
        <v>50399</v>
      </c>
      <c r="I23" s="88">
        <f>SUM(D23:G23)</f>
        <v>574650</v>
      </c>
    </row>
    <row r="24" spans="1:9" ht="12.75">
      <c r="A24" s="29" t="s">
        <v>75</v>
      </c>
      <c r="B24" s="2"/>
      <c r="C24" s="3"/>
      <c r="D24" s="152">
        <v>148602</v>
      </c>
      <c r="E24" s="152">
        <v>7726</v>
      </c>
      <c r="F24" s="152">
        <v>7340</v>
      </c>
      <c r="G24" s="152">
        <v>135</v>
      </c>
      <c r="H24" s="87">
        <f>SUM(E24:G24)</f>
        <v>15201</v>
      </c>
      <c r="I24" s="88">
        <f>SUM(D24:G24)</f>
        <v>163803</v>
      </c>
    </row>
    <row r="25" spans="1:9" ht="13.5" thickBot="1">
      <c r="A25" s="30" t="s">
        <v>27</v>
      </c>
      <c r="B25" s="31"/>
      <c r="C25" s="32"/>
      <c r="D25" s="33">
        <f aca="true" t="shared" si="1" ref="D25:I25">SUM(D20:D24)</f>
        <v>2250108</v>
      </c>
      <c r="E25" s="33">
        <f t="shared" si="1"/>
        <v>199918</v>
      </c>
      <c r="F25" s="33">
        <f t="shared" si="1"/>
        <v>63728</v>
      </c>
      <c r="G25" s="33">
        <f t="shared" si="1"/>
        <v>1455</v>
      </c>
      <c r="H25" s="33">
        <f t="shared" si="1"/>
        <v>265101</v>
      </c>
      <c r="I25" s="34">
        <f t="shared" si="1"/>
        <v>2515209</v>
      </c>
    </row>
    <row r="27" ht="13.5" thickBot="1"/>
    <row r="28" spans="1:9" ht="12.75">
      <c r="A28" s="77"/>
      <c r="B28" s="24"/>
      <c r="C28" s="24"/>
      <c r="D28" s="92"/>
      <c r="E28" s="92"/>
      <c r="F28" s="26" t="s">
        <v>32</v>
      </c>
      <c r="G28" s="92"/>
      <c r="H28" s="92"/>
      <c r="I28" s="86"/>
    </row>
    <row r="29" spans="1:9" ht="12.75">
      <c r="A29" s="27" t="s">
        <v>21</v>
      </c>
      <c r="B29" s="11"/>
      <c r="C29" s="12"/>
      <c r="D29" s="13" t="s">
        <v>22</v>
      </c>
      <c r="E29" s="13" t="s">
        <v>23</v>
      </c>
      <c r="F29" s="13" t="s">
        <v>24</v>
      </c>
      <c r="G29" s="13" t="s">
        <v>25</v>
      </c>
      <c r="H29" s="13" t="s">
        <v>26</v>
      </c>
      <c r="I29" s="28" t="s">
        <v>27</v>
      </c>
    </row>
    <row r="30" spans="1:9" ht="12.75">
      <c r="A30" s="29" t="s">
        <v>13</v>
      </c>
      <c r="B30" s="2"/>
      <c r="C30" s="3"/>
      <c r="D30" s="93">
        <f aca="true" t="shared" si="2" ref="D30:G31">D10/D20</f>
        <v>0.10672148275246969</v>
      </c>
      <c r="E30" s="93">
        <f t="shared" si="2"/>
        <v>0.2663167581200368</v>
      </c>
      <c r="F30" s="93">
        <f t="shared" si="2"/>
        <v>0.5729887709583141</v>
      </c>
      <c r="G30" s="93">
        <f t="shared" si="2"/>
        <v>0.89</v>
      </c>
      <c r="H30" s="93">
        <f>H10/H20</f>
        <v>0.3235212286461521</v>
      </c>
      <c r="I30" s="94">
        <f>I10/I20</f>
        <v>0.13543309407655235</v>
      </c>
    </row>
    <row r="31" spans="1:9" ht="12.75">
      <c r="A31" s="29" t="s">
        <v>31</v>
      </c>
      <c r="B31" s="2"/>
      <c r="C31" s="3"/>
      <c r="D31" s="93">
        <f t="shared" si="2"/>
        <v>0.2435075230322774</v>
      </c>
      <c r="E31" s="93">
        <f t="shared" si="2"/>
        <v>0.3590672423952628</v>
      </c>
      <c r="F31" s="93">
        <f t="shared" si="2"/>
        <v>0.6356693620844565</v>
      </c>
      <c r="G31" s="93">
        <f t="shared" si="2"/>
        <v>0.9563636363636364</v>
      </c>
      <c r="H31" s="93">
        <f aca="true" t="shared" si="3" ref="D31:I34">H11/H21</f>
        <v>0.41807421453858684</v>
      </c>
      <c r="I31" s="94">
        <f t="shared" si="3"/>
        <v>0.26114427768456117</v>
      </c>
    </row>
    <row r="32" spans="1:9" ht="12.75">
      <c r="A32" s="29" t="s">
        <v>65</v>
      </c>
      <c r="B32" s="2"/>
      <c r="C32" s="3"/>
      <c r="D32" s="93">
        <f>D12/D22</f>
        <v>0.1388427246389831</v>
      </c>
      <c r="E32" s="93">
        <f t="shared" si="3"/>
        <v>0.3176535694521306</v>
      </c>
      <c r="F32" s="93">
        <f t="shared" si="3"/>
        <v>0.5389563974267334</v>
      </c>
      <c r="G32" s="93">
        <f t="shared" si="3"/>
        <v>0.9466666666666667</v>
      </c>
      <c r="H32" s="93">
        <f t="shared" si="3"/>
        <v>0.3568769831584086</v>
      </c>
      <c r="I32" s="94">
        <f t="shared" si="3"/>
        <v>0.17273003167618217</v>
      </c>
    </row>
    <row r="33" spans="1:9" ht="12.75">
      <c r="A33" s="29" t="s">
        <v>29</v>
      </c>
      <c r="B33" s="2"/>
      <c r="C33" s="3"/>
      <c r="D33" s="93">
        <f t="shared" si="3"/>
        <v>0.2026414828011773</v>
      </c>
      <c r="E33" s="93">
        <f t="shared" si="3"/>
        <v>0.3566485647788984</v>
      </c>
      <c r="F33" s="93">
        <f t="shared" si="3"/>
        <v>0.5715342169634222</v>
      </c>
      <c r="G33" s="93">
        <f t="shared" si="3"/>
        <v>0.8571428571428571</v>
      </c>
      <c r="H33" s="93">
        <f t="shared" si="3"/>
        <v>0.4375086807277922</v>
      </c>
      <c r="I33" s="94">
        <f t="shared" si="3"/>
        <v>0.22324023318541722</v>
      </c>
    </row>
    <row r="34" spans="1:9" ht="12.75">
      <c r="A34" s="29" t="s">
        <v>75</v>
      </c>
      <c r="B34" s="2"/>
      <c r="C34" s="3"/>
      <c r="D34" s="93">
        <f t="shared" si="3"/>
        <v>0.033794969112125005</v>
      </c>
      <c r="E34" s="93">
        <f t="shared" si="3"/>
        <v>0.016567434636293038</v>
      </c>
      <c r="F34" s="93">
        <f t="shared" si="3"/>
        <v>0.01226158038147139</v>
      </c>
      <c r="G34" s="93">
        <f t="shared" si="3"/>
        <v>0.007407407407407408</v>
      </c>
      <c r="H34" s="93">
        <f t="shared" si="3"/>
        <v>0.014406946911387409</v>
      </c>
      <c r="I34" s="94">
        <f t="shared" si="3"/>
        <v>0.03199575099357155</v>
      </c>
    </row>
    <row r="35" spans="1:9" ht="13.5" thickBot="1">
      <c r="A35" s="30" t="s">
        <v>27</v>
      </c>
      <c r="B35" s="31"/>
      <c r="C35" s="32"/>
      <c r="D35" s="63">
        <f aca="true" t="shared" si="4" ref="D35:I35">D15/D25</f>
        <v>0.1975380737280166</v>
      </c>
      <c r="E35" s="63">
        <f t="shared" si="4"/>
        <v>0.326213747636531</v>
      </c>
      <c r="F35" s="63">
        <f t="shared" si="4"/>
        <v>0.5312892292242029</v>
      </c>
      <c r="G35" s="63">
        <f t="shared" si="4"/>
        <v>0.822680412371134</v>
      </c>
      <c r="H35" s="63">
        <f t="shared" si="4"/>
        <v>0.37823697383261473</v>
      </c>
      <c r="I35" s="64">
        <f t="shared" si="4"/>
        <v>0.21658359205934774</v>
      </c>
    </row>
    <row r="37" ht="13.5" thickBot="1"/>
    <row r="38" spans="1:9" ht="12.75">
      <c r="A38" s="77"/>
      <c r="B38" s="24"/>
      <c r="C38" s="24"/>
      <c r="D38" s="92"/>
      <c r="E38" s="92"/>
      <c r="F38" s="26" t="s">
        <v>33</v>
      </c>
      <c r="G38" s="92"/>
      <c r="H38" s="92"/>
      <c r="I38" s="86"/>
    </row>
    <row r="39" spans="1:9" ht="12.75">
      <c r="A39" s="35" t="s">
        <v>21</v>
      </c>
      <c r="B39" s="17"/>
      <c r="C39" s="18"/>
      <c r="D39" s="19" t="s">
        <v>22</v>
      </c>
      <c r="E39" s="19" t="s">
        <v>23</v>
      </c>
      <c r="F39" s="19" t="s">
        <v>24</v>
      </c>
      <c r="G39" s="19" t="s">
        <v>25</v>
      </c>
      <c r="H39" s="19" t="s">
        <v>26</v>
      </c>
      <c r="I39" s="36" t="s">
        <v>27</v>
      </c>
    </row>
    <row r="40" spans="1:9" ht="12.75">
      <c r="A40" s="29" t="s">
        <v>13</v>
      </c>
      <c r="B40" s="6"/>
      <c r="C40" s="6"/>
      <c r="D40" s="87">
        <v>80.4</v>
      </c>
      <c r="E40" s="87">
        <v>29.1</v>
      </c>
      <c r="F40" s="87">
        <v>250.4</v>
      </c>
      <c r="G40" s="87">
        <v>182.2</v>
      </c>
      <c r="H40" s="87">
        <f>SUM(E40:G40)</f>
        <v>461.7</v>
      </c>
      <c r="I40" s="88">
        <f>SUM(D40:G40)</f>
        <v>542.0999999999999</v>
      </c>
    </row>
    <row r="41" spans="1:9" s="67" customFormat="1" ht="12.75">
      <c r="A41" s="37" t="s">
        <v>31</v>
      </c>
      <c r="B41" s="68"/>
      <c r="C41" s="68"/>
      <c r="D41" s="89">
        <v>894.31</v>
      </c>
      <c r="E41" s="89">
        <v>112.75</v>
      </c>
      <c r="F41" s="89">
        <v>1274.47</v>
      </c>
      <c r="G41" s="95">
        <v>1136.43</v>
      </c>
      <c r="H41" s="87">
        <f>SUM(E41:G41)</f>
        <v>2523.65</v>
      </c>
      <c r="I41" s="88">
        <f>SUM(D41:G41)</f>
        <v>3417.96</v>
      </c>
    </row>
    <row r="42" spans="1:9" ht="12.75">
      <c r="A42" s="37" t="s">
        <v>65</v>
      </c>
      <c r="B42" s="6"/>
      <c r="C42" s="6"/>
      <c r="D42" s="139">
        <v>79.6</v>
      </c>
      <c r="E42" s="139">
        <v>31.6</v>
      </c>
      <c r="F42" s="139">
        <v>155.4</v>
      </c>
      <c r="G42" s="139">
        <v>115.2</v>
      </c>
      <c r="H42" s="97">
        <f>SUM(E42:G42)</f>
        <v>302.2</v>
      </c>
      <c r="I42" s="88">
        <f>SUM(D42:G42)</f>
        <v>381.8</v>
      </c>
    </row>
    <row r="43" spans="1:9" ht="12.75">
      <c r="A43" s="37" t="s">
        <v>29</v>
      </c>
      <c r="B43" s="6"/>
      <c r="C43" s="6"/>
      <c r="D43" s="87">
        <v>322.1</v>
      </c>
      <c r="E43" s="87">
        <v>39.3</v>
      </c>
      <c r="F43" s="87">
        <v>659.9</v>
      </c>
      <c r="G43" s="87">
        <v>627</v>
      </c>
      <c r="H43" s="87">
        <f>SUM(E43:G43)</f>
        <v>1326.1999999999998</v>
      </c>
      <c r="I43" s="88">
        <f>SUM(D43:G43)</f>
        <v>1648.3</v>
      </c>
    </row>
    <row r="44" spans="1:9" ht="12.75">
      <c r="A44" s="29" t="s">
        <v>75</v>
      </c>
      <c r="B44" s="6"/>
      <c r="C44" s="7"/>
      <c r="D44" s="152">
        <v>14.4</v>
      </c>
      <c r="E44" s="152">
        <v>0.3</v>
      </c>
      <c r="F44" s="152">
        <v>1.8</v>
      </c>
      <c r="G44" s="152">
        <v>0.1</v>
      </c>
      <c r="H44" s="87">
        <f>SUM(E44:G44)</f>
        <v>2.2</v>
      </c>
      <c r="I44" s="88">
        <f>SUM(D44:G44)</f>
        <v>16.6</v>
      </c>
    </row>
    <row r="45" spans="1:9" ht="13.5" thickBot="1">
      <c r="A45" s="38" t="s">
        <v>27</v>
      </c>
      <c r="B45" s="39"/>
      <c r="C45" s="40"/>
      <c r="D45" s="33">
        <f aca="true" t="shared" si="5" ref="D45:I45">SUM(D40:D44)</f>
        <v>1390.81</v>
      </c>
      <c r="E45" s="33">
        <f t="shared" si="5"/>
        <v>213.05</v>
      </c>
      <c r="F45" s="33">
        <f t="shared" si="5"/>
        <v>2341.9700000000003</v>
      </c>
      <c r="G45" s="33">
        <f t="shared" si="5"/>
        <v>2060.93</v>
      </c>
      <c r="H45" s="33">
        <f t="shared" si="5"/>
        <v>4615.95</v>
      </c>
      <c r="I45" s="34">
        <f t="shared" si="5"/>
        <v>6006.76</v>
      </c>
    </row>
    <row r="46" spans="1:9" ht="12.75">
      <c r="A46" s="79"/>
      <c r="B46" s="9"/>
      <c r="C46" s="9"/>
      <c r="D46" s="79"/>
      <c r="E46" s="79"/>
      <c r="F46" s="79"/>
      <c r="G46" s="79"/>
      <c r="H46" s="79"/>
      <c r="I46" s="79"/>
    </row>
    <row r="47" spans="1:9" ht="13.5" thickBot="1">
      <c r="A47" s="80"/>
      <c r="B47" s="8"/>
      <c r="C47" s="8"/>
      <c r="D47" s="80"/>
      <c r="E47" s="80"/>
      <c r="F47" s="80"/>
      <c r="G47" s="80"/>
      <c r="H47" s="80"/>
      <c r="I47" s="80"/>
    </row>
    <row r="48" spans="1:9" ht="12.75">
      <c r="A48" s="77"/>
      <c r="B48" s="24"/>
      <c r="C48" s="24"/>
      <c r="D48" s="92"/>
      <c r="E48" s="92"/>
      <c r="F48" s="26" t="s">
        <v>34</v>
      </c>
      <c r="G48" s="92"/>
      <c r="H48" s="92"/>
      <c r="I48" s="86"/>
    </row>
    <row r="49" spans="1:9" ht="12.75">
      <c r="A49" s="35" t="s">
        <v>21</v>
      </c>
      <c r="B49" s="17"/>
      <c r="C49" s="18"/>
      <c r="D49" s="19" t="s">
        <v>22</v>
      </c>
      <c r="E49" s="19" t="s">
        <v>23</v>
      </c>
      <c r="F49" s="19" t="s">
        <v>24</v>
      </c>
      <c r="G49" s="19" t="s">
        <v>25</v>
      </c>
      <c r="H49" s="19" t="s">
        <v>26</v>
      </c>
      <c r="I49" s="36" t="s">
        <v>27</v>
      </c>
    </row>
    <row r="50" spans="1:9" ht="12.75">
      <c r="A50" s="29" t="s">
        <v>13</v>
      </c>
      <c r="B50" s="6"/>
      <c r="C50" s="6"/>
      <c r="D50" s="87">
        <v>759</v>
      </c>
      <c r="E50" s="87">
        <v>85.8</v>
      </c>
      <c r="F50" s="87">
        <v>345.2</v>
      </c>
      <c r="G50" s="147">
        <v>193.8</v>
      </c>
      <c r="H50" s="87">
        <f>SUM(E50:G50)</f>
        <v>624.8</v>
      </c>
      <c r="I50" s="98">
        <f>SUM(D50:G50)</f>
        <v>1383.8</v>
      </c>
    </row>
    <row r="51" spans="1:9" s="67" customFormat="1" ht="12.75">
      <c r="A51" s="37" t="s">
        <v>31</v>
      </c>
      <c r="B51" s="68"/>
      <c r="C51" s="68"/>
      <c r="D51" s="89">
        <v>3526.13</v>
      </c>
      <c r="E51" s="89">
        <v>323.91</v>
      </c>
      <c r="F51" s="89">
        <v>1677.18</v>
      </c>
      <c r="G51" s="89">
        <v>1176.09</v>
      </c>
      <c r="H51" s="87">
        <f>SUM(E51:G51)</f>
        <v>3177.1800000000003</v>
      </c>
      <c r="I51" s="98">
        <f>SUM(D51:G51)</f>
        <v>6703.31</v>
      </c>
    </row>
    <row r="52" spans="1:9" ht="12.75">
      <c r="A52" s="37" t="s">
        <v>65</v>
      </c>
      <c r="B52" s="6"/>
      <c r="C52" s="6"/>
      <c r="D52" s="139">
        <v>504.8</v>
      </c>
      <c r="E52" s="139">
        <v>75.7</v>
      </c>
      <c r="F52" s="139">
        <v>214.1</v>
      </c>
      <c r="G52" s="139">
        <v>118.5</v>
      </c>
      <c r="H52" s="97">
        <f>SUM(E52:G52)</f>
        <v>408.3</v>
      </c>
      <c r="I52" s="98">
        <f>SUM(D52:G52)</f>
        <v>913.1</v>
      </c>
    </row>
    <row r="53" spans="1:9" ht="12.75">
      <c r="A53" s="37" t="s">
        <v>29</v>
      </c>
      <c r="B53" s="6"/>
      <c r="C53" s="6"/>
      <c r="D53" s="87">
        <v>1532.3</v>
      </c>
      <c r="E53" s="87">
        <v>89.7</v>
      </c>
      <c r="F53" s="87">
        <v>861.6</v>
      </c>
      <c r="G53" s="87">
        <v>670.5</v>
      </c>
      <c r="H53" s="87">
        <f>SUM(E53:G53)</f>
        <v>1621.8000000000002</v>
      </c>
      <c r="I53" s="98">
        <f>SUM(D53:G53)</f>
        <v>3154.1</v>
      </c>
    </row>
    <row r="54" spans="1:9" ht="12.75">
      <c r="A54" s="29" t="s">
        <v>75</v>
      </c>
      <c r="B54" s="6"/>
      <c r="C54" s="7"/>
      <c r="D54" s="152">
        <v>419.8</v>
      </c>
      <c r="E54" s="152">
        <v>21.6</v>
      </c>
      <c r="F54" s="152">
        <v>191.1</v>
      </c>
      <c r="G54" s="152">
        <v>57.4</v>
      </c>
      <c r="H54" s="87">
        <f>SUM(E54:G54)</f>
        <v>270.09999999999997</v>
      </c>
      <c r="I54" s="98">
        <f>SUM(D54:G54)</f>
        <v>689.9</v>
      </c>
    </row>
    <row r="55" spans="1:9" ht="13.5" thickBot="1">
      <c r="A55" s="38" t="s">
        <v>27</v>
      </c>
      <c r="B55" s="39"/>
      <c r="C55" s="40"/>
      <c r="D55" s="33">
        <f aca="true" t="shared" si="6" ref="D55:I55">SUM(D50:D54)</f>
        <v>6742.030000000001</v>
      </c>
      <c r="E55" s="33">
        <f t="shared" si="6"/>
        <v>596.71</v>
      </c>
      <c r="F55" s="33">
        <f t="shared" si="6"/>
        <v>3289.18</v>
      </c>
      <c r="G55" s="33">
        <f t="shared" si="6"/>
        <v>2216.29</v>
      </c>
      <c r="H55" s="33">
        <f t="shared" si="6"/>
        <v>6102.180000000001</v>
      </c>
      <c r="I55" s="34">
        <f t="shared" si="6"/>
        <v>12844.210000000001</v>
      </c>
    </row>
    <row r="56" spans="1:9" ht="12.75">
      <c r="A56" s="79"/>
      <c r="B56" s="9"/>
      <c r="C56" s="9"/>
      <c r="D56" s="79"/>
      <c r="E56" s="79"/>
      <c r="F56" s="79"/>
      <c r="G56" s="79"/>
      <c r="H56" s="79"/>
      <c r="I56" s="79"/>
    </row>
    <row r="57" ht="13.5" thickBot="1"/>
    <row r="58" spans="1:9" ht="12.75">
      <c r="A58" s="77"/>
      <c r="B58" s="24"/>
      <c r="C58" s="24"/>
      <c r="D58" s="92"/>
      <c r="E58" s="92"/>
      <c r="F58" s="26" t="s">
        <v>35</v>
      </c>
      <c r="G58" s="92"/>
      <c r="H58" s="92"/>
      <c r="I58" s="86"/>
    </row>
    <row r="59" spans="1:9" ht="12.75">
      <c r="A59" s="35" t="s">
        <v>21</v>
      </c>
      <c r="B59" s="11"/>
      <c r="C59" s="12"/>
      <c r="D59" s="19" t="s">
        <v>22</v>
      </c>
      <c r="E59" s="19" t="s">
        <v>23</v>
      </c>
      <c r="F59" s="19" t="s">
        <v>24</v>
      </c>
      <c r="G59" s="19" t="s">
        <v>25</v>
      </c>
      <c r="H59" s="19" t="s">
        <v>26</v>
      </c>
      <c r="I59" s="36" t="s">
        <v>27</v>
      </c>
    </row>
    <row r="60" spans="1:9" ht="12.75">
      <c r="A60" s="29" t="s">
        <v>13</v>
      </c>
      <c r="B60" s="2"/>
      <c r="C60" s="3"/>
      <c r="D60" s="93">
        <f>D40/D50</f>
        <v>0.10592885375494072</v>
      </c>
      <c r="E60" s="93">
        <f>E40/E50</f>
        <v>0.33916083916083917</v>
      </c>
      <c r="F60" s="93">
        <f>F40/F50</f>
        <v>0.7253765932792584</v>
      </c>
      <c r="G60" s="93">
        <f>G40/G50</f>
        <v>0.9401444788441692</v>
      </c>
      <c r="H60" s="93">
        <f>H40/H50</f>
        <v>0.7389564660691421</v>
      </c>
      <c r="I60" s="94">
        <f>I40/I50</f>
        <v>0.3917473623355976</v>
      </c>
    </row>
    <row r="61" spans="1:9" ht="12.75">
      <c r="A61" s="37" t="s">
        <v>31</v>
      </c>
      <c r="B61" s="2"/>
      <c r="C61" s="3"/>
      <c r="D61" s="93">
        <f>D41/D51</f>
        <v>0.25362366106751594</v>
      </c>
      <c r="E61" s="93">
        <f>E41/E51</f>
        <v>0.34809051897131915</v>
      </c>
      <c r="F61" s="93">
        <f>F41/F51</f>
        <v>0.7598886225688358</v>
      </c>
      <c r="G61" s="93">
        <f>G41/G51</f>
        <v>0.9662780909624265</v>
      </c>
      <c r="H61" s="93">
        <f>H41/H51</f>
        <v>0.7943050126212553</v>
      </c>
      <c r="I61" s="94">
        <f aca="true" t="shared" si="7" ref="H61:I64">I41/I51</f>
        <v>0.509891382018734</v>
      </c>
    </row>
    <row r="62" spans="1:9" ht="12.75">
      <c r="A62" s="37" t="s">
        <v>65</v>
      </c>
      <c r="B62" s="2"/>
      <c r="C62" s="3"/>
      <c r="D62" s="93">
        <f>D42/D52</f>
        <v>0.1576862123613312</v>
      </c>
      <c r="E62" s="93">
        <f aca="true" t="shared" si="8" ref="D62:G64">E42/E52</f>
        <v>0.41743725231175693</v>
      </c>
      <c r="F62" s="93">
        <f t="shared" si="8"/>
        <v>0.7258290518449323</v>
      </c>
      <c r="G62" s="93">
        <f>G42/G52</f>
        <v>0.9721518987341773</v>
      </c>
      <c r="H62" s="93">
        <f>H42/H52</f>
        <v>0.7401420524124418</v>
      </c>
      <c r="I62" s="94">
        <f t="shared" si="7"/>
        <v>0.4181360201511335</v>
      </c>
    </row>
    <row r="63" spans="1:9" ht="12.75">
      <c r="A63" s="37" t="s">
        <v>29</v>
      </c>
      <c r="B63" s="2"/>
      <c r="C63" s="3"/>
      <c r="D63" s="93">
        <f t="shared" si="8"/>
        <v>0.2102068785485871</v>
      </c>
      <c r="E63" s="93">
        <f t="shared" si="8"/>
        <v>0.4381270903010033</v>
      </c>
      <c r="F63" s="93">
        <f t="shared" si="8"/>
        <v>0.7659006499535747</v>
      </c>
      <c r="G63" s="93">
        <f t="shared" si="8"/>
        <v>0.9351230425055929</v>
      </c>
      <c r="H63" s="93">
        <f t="shared" si="7"/>
        <v>0.8177333826612404</v>
      </c>
      <c r="I63" s="94">
        <f t="shared" si="7"/>
        <v>0.5225896452236771</v>
      </c>
    </row>
    <row r="64" spans="1:9" ht="12.75">
      <c r="A64" s="29" t="s">
        <v>75</v>
      </c>
      <c r="B64" s="2"/>
      <c r="C64" s="3"/>
      <c r="D64" s="93">
        <f t="shared" si="8"/>
        <v>0.03430204859456884</v>
      </c>
      <c r="E64" s="93">
        <f t="shared" si="8"/>
        <v>0.013888888888888888</v>
      </c>
      <c r="F64" s="93">
        <f t="shared" si="8"/>
        <v>0.009419152276295134</v>
      </c>
      <c r="G64" s="93">
        <f t="shared" si="8"/>
        <v>0.0017421602787456448</v>
      </c>
      <c r="H64" s="93">
        <f t="shared" si="7"/>
        <v>0.008145131432802667</v>
      </c>
      <c r="I64" s="94">
        <f t="shared" si="7"/>
        <v>0.02406145818234527</v>
      </c>
    </row>
    <row r="65" spans="1:9" ht="13.5" thickBot="1">
      <c r="A65" s="38" t="s">
        <v>27</v>
      </c>
      <c r="B65" s="31"/>
      <c r="C65" s="32"/>
      <c r="D65" s="63">
        <f aca="true" t="shared" si="9" ref="D65:I65">D45/D55</f>
        <v>0.20628950034336838</v>
      </c>
      <c r="E65" s="63">
        <f t="shared" si="9"/>
        <v>0.3570411087462922</v>
      </c>
      <c r="F65" s="63">
        <f t="shared" si="9"/>
        <v>0.7120224493642794</v>
      </c>
      <c r="G65" s="63">
        <f t="shared" si="9"/>
        <v>0.9299008703734619</v>
      </c>
      <c r="H65" s="63">
        <f t="shared" si="9"/>
        <v>0.7564427794656989</v>
      </c>
      <c r="I65" s="64">
        <f t="shared" si="9"/>
        <v>0.4676628613203926</v>
      </c>
    </row>
    <row r="66" spans="1:9" ht="12.75">
      <c r="A66" s="79"/>
      <c r="B66" s="1"/>
      <c r="C66" s="1"/>
      <c r="D66" s="99"/>
      <c r="E66" s="99"/>
      <c r="F66" s="99"/>
      <c r="G66" s="99"/>
      <c r="H66" s="99"/>
      <c r="I66" s="99"/>
    </row>
    <row r="67" ht="13.5" thickBot="1"/>
    <row r="68" spans="1:9" ht="12.75">
      <c r="A68" s="77"/>
      <c r="B68" s="24"/>
      <c r="C68" s="24"/>
      <c r="D68" s="92"/>
      <c r="E68" s="92"/>
      <c r="F68" s="26" t="s">
        <v>36</v>
      </c>
      <c r="G68" s="92"/>
      <c r="H68" s="92"/>
      <c r="I68" s="86"/>
    </row>
    <row r="69" spans="1:9" ht="12.75">
      <c r="A69" s="35" t="s">
        <v>21</v>
      </c>
      <c r="B69" s="11"/>
      <c r="C69" s="12"/>
      <c r="D69" s="19" t="s">
        <v>22</v>
      </c>
      <c r="E69" s="19" t="s">
        <v>23</v>
      </c>
      <c r="F69" s="19" t="s">
        <v>24</v>
      </c>
      <c r="G69" s="16" t="s">
        <v>25</v>
      </c>
      <c r="H69" s="20"/>
      <c r="I69" s="41"/>
    </row>
    <row r="70" spans="1:9" ht="12.75">
      <c r="A70" s="29" t="s">
        <v>13</v>
      </c>
      <c r="B70" s="2"/>
      <c r="C70" s="2"/>
      <c r="D70" s="100">
        <v>36</v>
      </c>
      <c r="E70" s="100">
        <v>35</v>
      </c>
      <c r="F70" s="100">
        <v>30</v>
      </c>
      <c r="G70" s="100">
        <v>17</v>
      </c>
      <c r="H70" s="101"/>
      <c r="I70" s="102"/>
    </row>
    <row r="71" spans="1:9" s="67" customFormat="1" ht="12.75">
      <c r="A71" s="37" t="s">
        <v>31</v>
      </c>
      <c r="B71" s="66"/>
      <c r="C71" s="66"/>
      <c r="D71" s="90">
        <v>66</v>
      </c>
      <c r="E71" s="90">
        <v>68</v>
      </c>
      <c r="F71" s="90">
        <v>59</v>
      </c>
      <c r="G71" s="90">
        <v>17</v>
      </c>
      <c r="H71" s="101"/>
      <c r="I71" s="102"/>
    </row>
    <row r="72" spans="1:9" ht="12.75">
      <c r="A72" s="37" t="s">
        <v>65</v>
      </c>
      <c r="B72" s="2"/>
      <c r="C72" s="2"/>
      <c r="D72" s="103">
        <v>43</v>
      </c>
      <c r="E72" s="103">
        <v>52</v>
      </c>
      <c r="F72" s="103">
        <v>44</v>
      </c>
      <c r="G72" s="103">
        <v>17</v>
      </c>
      <c r="H72" s="101"/>
      <c r="I72" s="102"/>
    </row>
    <row r="73" spans="1:9" ht="12.75">
      <c r="A73" s="37" t="s">
        <v>29</v>
      </c>
      <c r="B73" s="2"/>
      <c r="C73" s="2"/>
      <c r="D73" s="103">
        <v>59</v>
      </c>
      <c r="E73" s="103">
        <v>51</v>
      </c>
      <c r="F73" s="103">
        <v>48</v>
      </c>
      <c r="G73" s="103">
        <v>29</v>
      </c>
      <c r="H73" s="101"/>
      <c r="I73" s="102"/>
    </row>
    <row r="74" spans="1:9" ht="12.75">
      <c r="A74" s="29" t="s">
        <v>75</v>
      </c>
      <c r="B74" s="2"/>
      <c r="C74" s="3"/>
      <c r="D74" s="153">
        <v>6</v>
      </c>
      <c r="E74" s="153">
        <v>5</v>
      </c>
      <c r="F74" s="153">
        <v>3</v>
      </c>
      <c r="G74" s="154">
        <v>1</v>
      </c>
      <c r="H74" s="106"/>
      <c r="I74" s="102"/>
    </row>
    <row r="75" spans="1:9" ht="13.5" thickBot="1">
      <c r="A75" s="38"/>
      <c r="B75" s="31"/>
      <c r="C75" s="32"/>
      <c r="D75" s="42"/>
      <c r="E75" s="42"/>
      <c r="F75" s="42"/>
      <c r="G75" s="42"/>
      <c r="H75" s="43"/>
      <c r="I75" s="44"/>
    </row>
    <row r="76" ht="12.75">
      <c r="F76" s="85" t="s">
        <v>37</v>
      </c>
    </row>
    <row r="78" ht="12.75">
      <c r="F78" s="5" t="s">
        <v>12</v>
      </c>
    </row>
    <row r="80" ht="12.75">
      <c r="F80" s="5" t="s">
        <v>38</v>
      </c>
    </row>
    <row r="81" ht="12.75">
      <c r="F81" s="85" t="s">
        <v>39</v>
      </c>
    </row>
    <row r="82" ht="13.5" thickBot="1"/>
    <row r="83" spans="1:9" ht="12.75">
      <c r="A83" s="45" t="s">
        <v>21</v>
      </c>
      <c r="B83" s="46"/>
      <c r="C83" s="47"/>
      <c r="D83" s="48" t="s">
        <v>22</v>
      </c>
      <c r="E83" s="48" t="s">
        <v>23</v>
      </c>
      <c r="F83" s="48" t="s">
        <v>24</v>
      </c>
      <c r="G83" s="48" t="s">
        <v>25</v>
      </c>
      <c r="H83" s="48" t="s">
        <v>26</v>
      </c>
      <c r="I83" s="49" t="s">
        <v>27</v>
      </c>
    </row>
    <row r="84" spans="1:9" ht="12.75">
      <c r="A84" s="29" t="s">
        <v>14</v>
      </c>
      <c r="B84" s="2"/>
      <c r="C84" s="2"/>
      <c r="D84" s="69">
        <v>385</v>
      </c>
      <c r="E84" s="70">
        <v>165</v>
      </c>
      <c r="F84" s="70">
        <v>79</v>
      </c>
      <c r="G84" s="70">
        <v>69</v>
      </c>
      <c r="H84" s="69">
        <f aca="true" t="shared" si="10" ref="H84:H89">SUM(E84:G84)</f>
        <v>313</v>
      </c>
      <c r="I84" s="71">
        <f aca="true" t="shared" si="11" ref="I84:I91">SUM(D84:G84)</f>
        <v>698</v>
      </c>
    </row>
    <row r="85" spans="1:9" ht="12.75">
      <c r="A85" s="29" t="s">
        <v>15</v>
      </c>
      <c r="B85" s="2"/>
      <c r="C85" s="2"/>
      <c r="D85" s="69">
        <v>359</v>
      </c>
      <c r="E85" s="70">
        <v>151</v>
      </c>
      <c r="F85" s="70">
        <v>71</v>
      </c>
      <c r="G85" s="70">
        <v>87</v>
      </c>
      <c r="H85" s="69">
        <f t="shared" si="10"/>
        <v>309</v>
      </c>
      <c r="I85" s="71">
        <f t="shared" si="11"/>
        <v>668</v>
      </c>
    </row>
    <row r="86" spans="1:9" s="67" customFormat="1" ht="12.75">
      <c r="A86" s="29" t="s">
        <v>40</v>
      </c>
      <c r="B86" s="66"/>
      <c r="C86" s="66"/>
      <c r="D86" s="72">
        <v>13241</v>
      </c>
      <c r="E86" s="73">
        <v>3340</v>
      </c>
      <c r="F86" s="72">
        <v>1202</v>
      </c>
      <c r="G86" s="74">
        <v>8</v>
      </c>
      <c r="H86" s="69">
        <f>SUM(E86:G86)</f>
        <v>4550</v>
      </c>
      <c r="I86" s="71">
        <f t="shared" si="11"/>
        <v>17791</v>
      </c>
    </row>
    <row r="87" spans="1:9" s="67" customFormat="1" ht="12.75">
      <c r="A87" s="29" t="s">
        <v>41</v>
      </c>
      <c r="B87" s="66"/>
      <c r="C87" s="66"/>
      <c r="D87" s="72">
        <v>12547</v>
      </c>
      <c r="E87" s="73">
        <v>3389</v>
      </c>
      <c r="F87" s="72">
        <v>1226</v>
      </c>
      <c r="G87" s="74">
        <v>3</v>
      </c>
      <c r="H87" s="69">
        <f t="shared" si="10"/>
        <v>4618</v>
      </c>
      <c r="I87" s="71">
        <f t="shared" si="11"/>
        <v>17165</v>
      </c>
    </row>
    <row r="88" spans="1:9" ht="12.75">
      <c r="A88" s="29" t="s">
        <v>66</v>
      </c>
      <c r="B88" s="2"/>
      <c r="C88" s="2"/>
      <c r="D88" s="137">
        <v>488</v>
      </c>
      <c r="E88" s="138">
        <v>41</v>
      </c>
      <c r="F88" s="138">
        <v>8</v>
      </c>
      <c r="G88" s="138">
        <v>0</v>
      </c>
      <c r="H88" s="69">
        <f t="shared" si="10"/>
        <v>49</v>
      </c>
      <c r="I88" s="71">
        <f t="shared" si="11"/>
        <v>537</v>
      </c>
    </row>
    <row r="89" spans="1:9" ht="12.75">
      <c r="A89" s="29" t="s">
        <v>67</v>
      </c>
      <c r="B89" s="2"/>
      <c r="C89" s="2"/>
      <c r="D89" s="137">
        <v>786</v>
      </c>
      <c r="E89" s="138">
        <v>400</v>
      </c>
      <c r="F89" s="138">
        <v>136</v>
      </c>
      <c r="G89" s="138">
        <v>0</v>
      </c>
      <c r="H89" s="69">
        <f t="shared" si="10"/>
        <v>536</v>
      </c>
      <c r="I89" s="71">
        <f t="shared" si="11"/>
        <v>1322</v>
      </c>
    </row>
    <row r="90" spans="1:9" ht="12.75">
      <c r="A90" s="29" t="s">
        <v>42</v>
      </c>
      <c r="B90" s="2"/>
      <c r="C90" s="2"/>
      <c r="D90" s="69">
        <v>1716</v>
      </c>
      <c r="E90" s="69">
        <v>78</v>
      </c>
      <c r="F90" s="69">
        <v>72</v>
      </c>
      <c r="G90" s="69">
        <v>1</v>
      </c>
      <c r="H90" s="69">
        <f>SUM(E90:G90)</f>
        <v>151</v>
      </c>
      <c r="I90" s="71">
        <f t="shared" si="11"/>
        <v>1867</v>
      </c>
    </row>
    <row r="91" spans="1:9" ht="12.75">
      <c r="A91" s="29" t="s">
        <v>43</v>
      </c>
      <c r="B91" s="2"/>
      <c r="C91" s="2"/>
      <c r="D91" s="69">
        <v>3227</v>
      </c>
      <c r="E91" s="69">
        <v>1017</v>
      </c>
      <c r="F91" s="69">
        <v>564</v>
      </c>
      <c r="G91" s="69">
        <v>5</v>
      </c>
      <c r="H91" s="70">
        <f>SUM(E91:G91)</f>
        <v>1586</v>
      </c>
      <c r="I91" s="71">
        <f t="shared" si="11"/>
        <v>4813</v>
      </c>
    </row>
    <row r="92" spans="1:9" ht="12.75">
      <c r="A92" s="29" t="s">
        <v>76</v>
      </c>
      <c r="B92" s="2"/>
      <c r="C92" s="2"/>
      <c r="D92" s="147" t="s">
        <v>78</v>
      </c>
      <c r="E92" s="147" t="s">
        <v>78</v>
      </c>
      <c r="F92" s="147" t="s">
        <v>78</v>
      </c>
      <c r="G92" s="147" t="s">
        <v>78</v>
      </c>
      <c r="H92" s="147" t="s">
        <v>78</v>
      </c>
      <c r="I92" s="147" t="s">
        <v>78</v>
      </c>
    </row>
    <row r="93" spans="1:9" ht="12.75">
      <c r="A93" s="29" t="s">
        <v>77</v>
      </c>
      <c r="B93" s="2"/>
      <c r="C93" s="3"/>
      <c r="D93" s="147" t="s">
        <v>78</v>
      </c>
      <c r="E93" s="147" t="s">
        <v>78</v>
      </c>
      <c r="F93" s="147" t="s">
        <v>78</v>
      </c>
      <c r="G93" s="147" t="s">
        <v>78</v>
      </c>
      <c r="H93" s="147" t="s">
        <v>78</v>
      </c>
      <c r="I93" s="147" t="s">
        <v>78</v>
      </c>
    </row>
    <row r="94" spans="1:9" ht="12.75">
      <c r="A94" s="50" t="s">
        <v>44</v>
      </c>
      <c r="B94" s="14"/>
      <c r="C94" s="15"/>
      <c r="D94" s="21">
        <f aca="true" t="shared" si="12" ref="D94:G95">D84+D86+D88+D90</f>
        <v>15830</v>
      </c>
      <c r="E94" s="21">
        <f t="shared" si="12"/>
        <v>3624</v>
      </c>
      <c r="F94" s="21">
        <f t="shared" si="12"/>
        <v>1361</v>
      </c>
      <c r="G94" s="61">
        <f t="shared" si="12"/>
        <v>78</v>
      </c>
      <c r="H94" s="21">
        <f>+SUM(E94:G94)</f>
        <v>5063</v>
      </c>
      <c r="I94" s="62">
        <f>+SUM(D94:G94)</f>
        <v>20893</v>
      </c>
    </row>
    <row r="95" spans="1:9" ht="13.5" thickBot="1">
      <c r="A95" s="30" t="s">
        <v>45</v>
      </c>
      <c r="B95" s="51"/>
      <c r="C95" s="52"/>
      <c r="D95" s="53">
        <f t="shared" si="12"/>
        <v>16919</v>
      </c>
      <c r="E95" s="53">
        <f t="shared" si="12"/>
        <v>4957</v>
      </c>
      <c r="F95" s="53">
        <f t="shared" si="12"/>
        <v>1997</v>
      </c>
      <c r="G95" s="59">
        <f t="shared" si="12"/>
        <v>95</v>
      </c>
      <c r="H95" s="53">
        <f>+SUM(E95:G95)</f>
        <v>7049</v>
      </c>
      <c r="I95" s="60">
        <f>+SUM(D95:G95)</f>
        <v>23968</v>
      </c>
    </row>
    <row r="96" spans="1:9" ht="12.75">
      <c r="A96" s="81"/>
      <c r="B96" s="1"/>
      <c r="C96" s="1"/>
      <c r="D96" s="107"/>
      <c r="E96" s="107"/>
      <c r="F96" s="107"/>
      <c r="G96" s="107"/>
      <c r="H96" s="107"/>
      <c r="I96" s="108"/>
    </row>
    <row r="97" spans="1:9" ht="13.5" thickBot="1">
      <c r="A97" s="82"/>
      <c r="B97" s="58"/>
      <c r="C97" s="58"/>
      <c r="D97" s="109"/>
      <c r="E97" s="109"/>
      <c r="F97" s="109"/>
      <c r="G97" s="109"/>
      <c r="H97" s="109"/>
      <c r="I97" s="110"/>
    </row>
    <row r="98" spans="1:9" ht="12.75">
      <c r="A98" s="77"/>
      <c r="B98" s="24"/>
      <c r="C98" s="24"/>
      <c r="D98" s="92"/>
      <c r="E98" s="92"/>
      <c r="F98" s="26" t="s">
        <v>46</v>
      </c>
      <c r="G98" s="92"/>
      <c r="H98" s="92"/>
      <c r="I98" s="86"/>
    </row>
    <row r="99" spans="1:9" ht="12.75">
      <c r="A99" s="81"/>
      <c r="B99" s="1"/>
      <c r="C99" s="57" t="s">
        <v>47</v>
      </c>
      <c r="D99" s="111"/>
      <c r="E99" s="111"/>
      <c r="F99" s="111"/>
      <c r="G99" s="111"/>
      <c r="H99" s="111"/>
      <c r="I99" s="112"/>
    </row>
    <row r="100" spans="1:9" ht="12.75" customHeight="1">
      <c r="A100" s="155" t="s">
        <v>48</v>
      </c>
      <c r="B100" s="156"/>
      <c r="C100" s="156"/>
      <c r="D100" s="156"/>
      <c r="E100" s="156"/>
      <c r="F100" s="156"/>
      <c r="G100" s="156"/>
      <c r="H100" s="156"/>
      <c r="I100" s="157"/>
    </row>
    <row r="101" spans="1:9" ht="12.75">
      <c r="A101" s="81"/>
      <c r="B101" s="1"/>
      <c r="C101" s="1"/>
      <c r="D101" s="107"/>
      <c r="E101" s="107"/>
      <c r="F101" s="113"/>
      <c r="G101" s="107"/>
      <c r="H101" s="107"/>
      <c r="I101" s="108"/>
    </row>
    <row r="102" spans="1:9" ht="12.75">
      <c r="A102" s="81"/>
      <c r="B102" s="1"/>
      <c r="C102" s="1"/>
      <c r="D102" s="107"/>
      <c r="E102" s="107"/>
      <c r="F102" s="107"/>
      <c r="G102" s="114" t="s">
        <v>2</v>
      </c>
      <c r="H102" s="104" t="s">
        <v>3</v>
      </c>
      <c r="I102" s="115" t="s">
        <v>27</v>
      </c>
    </row>
    <row r="103" spans="1:9" ht="12.75">
      <c r="A103" s="78" t="s">
        <v>49</v>
      </c>
      <c r="B103" s="2"/>
      <c r="C103" s="2"/>
      <c r="D103" s="116"/>
      <c r="E103" s="116"/>
      <c r="F103" s="117"/>
      <c r="G103" s="89">
        <v>16451</v>
      </c>
      <c r="H103" s="118">
        <v>11331</v>
      </c>
      <c r="I103" s="91">
        <f>SUM(G103:H103)</f>
        <v>27782</v>
      </c>
    </row>
    <row r="104" spans="1:9" ht="12.75">
      <c r="A104" s="78" t="s">
        <v>0</v>
      </c>
      <c r="B104" s="2"/>
      <c r="C104" s="2"/>
      <c r="D104" s="116"/>
      <c r="E104" s="116"/>
      <c r="F104" s="117"/>
      <c r="G104" s="89">
        <v>58077</v>
      </c>
      <c r="H104" s="118">
        <v>53481</v>
      </c>
      <c r="I104" s="91">
        <f>SUM(G104:H104)</f>
        <v>111558</v>
      </c>
    </row>
    <row r="105" spans="1:9" ht="12.75">
      <c r="A105" s="78" t="s">
        <v>1</v>
      </c>
      <c r="B105" s="2"/>
      <c r="C105" s="2"/>
      <c r="D105" s="116"/>
      <c r="E105" s="116"/>
      <c r="F105" s="117"/>
      <c r="G105" s="119">
        <f>G103/G104</f>
        <v>0.2832618764743358</v>
      </c>
      <c r="H105" s="120">
        <f>H103/H104</f>
        <v>0.21186963594547598</v>
      </c>
      <c r="I105" s="121">
        <f>I103/I104</f>
        <v>0.2490363756969469</v>
      </c>
    </row>
    <row r="106" spans="1:9" ht="12.75">
      <c r="A106" s="81"/>
      <c r="B106" s="1"/>
      <c r="C106" s="1"/>
      <c r="D106" s="107"/>
      <c r="E106" s="107"/>
      <c r="F106" s="107"/>
      <c r="G106" s="107"/>
      <c r="H106" s="107"/>
      <c r="I106" s="108"/>
    </row>
    <row r="107" spans="1:9" ht="12.75">
      <c r="A107" s="78" t="s">
        <v>4</v>
      </c>
      <c r="B107" s="2"/>
      <c r="C107" s="2"/>
      <c r="D107" s="116"/>
      <c r="E107" s="116"/>
      <c r="F107" s="117"/>
      <c r="G107" s="95">
        <v>67.21</v>
      </c>
      <c r="H107" s="148">
        <v>52.6378</v>
      </c>
      <c r="I107" s="122">
        <f>SUM(G107:H107)</f>
        <v>119.84779999999999</v>
      </c>
    </row>
    <row r="108" spans="1:9" ht="12.75">
      <c r="A108" s="78" t="s">
        <v>5</v>
      </c>
      <c r="B108" s="2"/>
      <c r="C108" s="2"/>
      <c r="D108" s="116"/>
      <c r="E108" s="116"/>
      <c r="F108" s="117"/>
      <c r="G108" s="95">
        <v>234.04</v>
      </c>
      <c r="H108" s="148">
        <v>249.3609</v>
      </c>
      <c r="I108" s="122">
        <f>SUM(G108:H108)</f>
        <v>483.4009</v>
      </c>
    </row>
    <row r="109" spans="1:9" ht="13.5" thickBot="1">
      <c r="A109" s="83" t="s">
        <v>6</v>
      </c>
      <c r="B109" s="54"/>
      <c r="C109" s="54"/>
      <c r="D109" s="123"/>
      <c r="E109" s="123"/>
      <c r="F109" s="124"/>
      <c r="G109" s="125">
        <f>G107/G108</f>
        <v>0.2871731327978123</v>
      </c>
      <c r="H109" s="126">
        <f>H107/H108</f>
        <v>0.21109083260447006</v>
      </c>
      <c r="I109" s="127">
        <f>I107/I108</f>
        <v>0.2479263071293413</v>
      </c>
    </row>
    <row r="110" ht="12.75">
      <c r="F110" s="85" t="s">
        <v>7</v>
      </c>
    </row>
    <row r="111" ht="13.5" thickBot="1"/>
    <row r="112" spans="1:9" ht="12.75">
      <c r="A112" s="77"/>
      <c r="B112" s="24"/>
      <c r="C112" s="24"/>
      <c r="D112" s="92"/>
      <c r="E112" s="92"/>
      <c r="F112" s="26" t="s">
        <v>53</v>
      </c>
      <c r="G112" s="92"/>
      <c r="H112" s="92"/>
      <c r="I112" s="86"/>
    </row>
    <row r="113" spans="1:9" ht="12.75">
      <c r="A113" s="158" t="s">
        <v>54</v>
      </c>
      <c r="B113" s="159"/>
      <c r="C113" s="159"/>
      <c r="D113" s="159"/>
      <c r="E113" s="159"/>
      <c r="F113" s="159"/>
      <c r="G113" s="159"/>
      <c r="H113" s="159"/>
      <c r="I113" s="160"/>
    </row>
    <row r="114" spans="1:9" ht="12.75">
      <c r="A114" s="158" t="s">
        <v>55</v>
      </c>
      <c r="B114" s="159"/>
      <c r="C114" s="159"/>
      <c r="D114" s="159"/>
      <c r="E114" s="159"/>
      <c r="F114" s="159"/>
      <c r="G114" s="159"/>
      <c r="H114" s="159"/>
      <c r="I114" s="160"/>
    </row>
    <row r="115" spans="1:9" ht="12.75">
      <c r="A115" s="81"/>
      <c r="B115" s="1"/>
      <c r="C115" s="1"/>
      <c r="D115" s="107"/>
      <c r="E115" s="107"/>
      <c r="F115" s="107"/>
      <c r="G115" s="107"/>
      <c r="H115" s="107"/>
      <c r="I115" s="108"/>
    </row>
    <row r="116" spans="1:10" ht="12.75">
      <c r="A116" s="81"/>
      <c r="B116" s="1"/>
      <c r="C116" s="1"/>
      <c r="D116" s="107"/>
      <c r="E116" s="10" t="s">
        <v>16</v>
      </c>
      <c r="F116" s="10" t="s">
        <v>2</v>
      </c>
      <c r="G116" s="10" t="s">
        <v>68</v>
      </c>
      <c r="H116" s="10" t="s">
        <v>3</v>
      </c>
      <c r="I116" s="149" t="s">
        <v>79</v>
      </c>
      <c r="J116" s="55" t="s">
        <v>27</v>
      </c>
    </row>
    <row r="117" spans="1:10" ht="12.75">
      <c r="A117" s="29" t="s">
        <v>56</v>
      </c>
      <c r="B117" s="2"/>
      <c r="C117" s="2"/>
      <c r="D117" s="128"/>
      <c r="E117" s="129"/>
      <c r="F117" s="129"/>
      <c r="G117" s="129"/>
      <c r="H117" s="104"/>
      <c r="I117" s="105"/>
      <c r="J117" s="130">
        <f>SUM(E117:H117)</f>
        <v>0</v>
      </c>
    </row>
    <row r="118" spans="1:10" ht="12.75">
      <c r="A118" s="29" t="s">
        <v>57</v>
      </c>
      <c r="B118" s="2"/>
      <c r="C118" s="2"/>
      <c r="D118" s="128"/>
      <c r="E118" s="129"/>
      <c r="F118" s="129"/>
      <c r="G118" s="129"/>
      <c r="H118" s="131"/>
      <c r="I118" s="131"/>
      <c r="J118" s="130">
        <f>SUM(E118:H118)</f>
        <v>0</v>
      </c>
    </row>
    <row r="119" spans="1:10" ht="12.75">
      <c r="A119" s="29" t="s">
        <v>58</v>
      </c>
      <c r="B119" s="2"/>
      <c r="C119" s="2"/>
      <c r="D119" s="128"/>
      <c r="E119" s="132">
        <v>11</v>
      </c>
      <c r="F119" s="132">
        <v>24</v>
      </c>
      <c r="G119" s="132">
        <v>4</v>
      </c>
      <c r="H119" s="132">
        <v>85</v>
      </c>
      <c r="I119" s="150">
        <v>135</v>
      </c>
      <c r="J119" s="130">
        <f>SUM(E119:I119)</f>
        <v>259</v>
      </c>
    </row>
    <row r="120" spans="1:10" ht="13.5" thickBot="1">
      <c r="A120" s="56" t="s">
        <v>59</v>
      </c>
      <c r="B120" s="54"/>
      <c r="C120" s="54"/>
      <c r="D120" s="133"/>
      <c r="E120" s="134">
        <v>11.6</v>
      </c>
      <c r="F120" s="134">
        <v>40</v>
      </c>
      <c r="G120" s="134">
        <v>3.3</v>
      </c>
      <c r="H120" s="135">
        <v>43.5</v>
      </c>
      <c r="I120" s="151">
        <v>57.4</v>
      </c>
      <c r="J120" s="136">
        <f>SUM(E120:I120)</f>
        <v>155.8</v>
      </c>
    </row>
    <row r="122" ht="12.75">
      <c r="A122" s="4" t="s">
        <v>60</v>
      </c>
    </row>
    <row r="123" ht="13.5" customHeight="1">
      <c r="A123" s="4"/>
    </row>
    <row r="124" ht="14.25" customHeight="1">
      <c r="A124" s="76" t="s">
        <v>61</v>
      </c>
    </row>
    <row r="125" ht="12.75">
      <c r="A125" s="4" t="s">
        <v>8</v>
      </c>
    </row>
    <row r="126" ht="12.75">
      <c r="A126" s="76" t="s">
        <v>50</v>
      </c>
    </row>
    <row r="128" ht="12.75">
      <c r="A128" s="76" t="s">
        <v>62</v>
      </c>
    </row>
    <row r="129" ht="12.75">
      <c r="A129" s="76" t="s">
        <v>10</v>
      </c>
    </row>
    <row r="130" ht="12.75">
      <c r="A130" s="76" t="s">
        <v>11</v>
      </c>
    </row>
    <row r="132" ht="12.75">
      <c r="A132" s="76" t="s">
        <v>63</v>
      </c>
    </row>
    <row r="133" ht="12.75">
      <c r="A133" s="76" t="s">
        <v>9</v>
      </c>
    </row>
    <row r="134" ht="12.75">
      <c r="A134" s="76" t="s">
        <v>69</v>
      </c>
    </row>
    <row r="136" ht="12.75">
      <c r="A136" s="76" t="s">
        <v>64</v>
      </c>
    </row>
    <row r="137" ht="12.75">
      <c r="A137" s="76" t="s">
        <v>51</v>
      </c>
    </row>
    <row r="138" ht="12.75">
      <c r="A138" s="76" t="s">
        <v>52</v>
      </c>
    </row>
    <row r="140" spans="1:9" ht="12.75">
      <c r="A140" s="75" t="s">
        <v>74</v>
      </c>
      <c r="B140" s="65"/>
      <c r="C140" s="65"/>
      <c r="D140" s="75"/>
      <c r="E140" s="75"/>
      <c r="F140" s="75"/>
      <c r="G140" s="75"/>
      <c r="H140" s="75"/>
      <c r="I140" s="75"/>
    </row>
    <row r="142" ht="12.75">
      <c r="A142" s="76" t="s">
        <v>70</v>
      </c>
    </row>
    <row r="143" ht="12.75">
      <c r="A143" s="76" t="s">
        <v>71</v>
      </c>
    </row>
    <row r="144" ht="12.75">
      <c r="A144" s="76" t="s">
        <v>73</v>
      </c>
    </row>
    <row r="145" ht="12.75">
      <c r="A145" s="76" t="s">
        <v>72</v>
      </c>
    </row>
  </sheetData>
  <sheetProtection/>
  <mergeCells count="3">
    <mergeCell ref="A100:I100"/>
    <mergeCell ref="A113:I113"/>
    <mergeCell ref="A114:I114"/>
  </mergeCells>
  <printOptions/>
  <pageMargins left="0.75" right="0.75" top="0.5" bottom="0.5" header="0.5" footer="0.5"/>
  <pageSetup fitToHeight="0" fitToWidth="1" horizontalDpi="600" verticalDpi="600" orientation="portrait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2013-12-11T15:44:55Z</dcterms:created>
  <dcterms:modified xsi:type="dcterms:W3CDTF">2018-06-20T13:38:45Z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{5600769B-4A55-487F-878B-ECC6501E5661}</vt:lpwstr>
  </property>
</Properties>
</file>