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6" yWindow="120" windowWidth="14424" windowHeight="12876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 iterate="1" iterateCount="200" iterateDelta="1E-06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color indexed="8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<sst xmlns="http://schemas.openxmlformats.org/spreadsheetml/2006/main" count="179" uniqueCount="82">
  <si>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</si>
  <si>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</si>
  <si>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</si>
  <si>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</si>
  <si>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</si>
  <si>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</si>
  <si>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</si>
  <si>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</si>
  <si>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</si>
  <si>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</si>
  <si>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</si>
  <si>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</si>
  <si>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</si>
  <si>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</si>
  <si>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</si>
  <si>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</si>
  <si>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</si>
  <si>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</si>
  <si>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</si>
  <si>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</si>
  <si>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</si>
  <si>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</si>
  <si>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</si>
  <si>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</si>
  <si>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</si>
  <si>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</si>
  <si>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</si>
  <si>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</si>
  <si>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</si>
  <si>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</si>
  <si>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</si>
  <si>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</si>
  <si>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</si>
  <si>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</si>
  <si>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</si>
  <si>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</si>
  <si>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</si>
  <si>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</si>
  <si>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</si>
  <si>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</si>
  <si>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</si>
  <si>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</si>
  <si>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</si>
  <si>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</si>
  <si>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</si>
  <si>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</si>
  <si>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</si>
  <si>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</si>
  <si>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</si>
  <si>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</si>
  <si>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</si>
  <si>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</si>
  <si>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</si>
  <si>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</si>
  <si>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</si>
  <si>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</si>
  <si>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</si>
  <si>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</si>
  <si>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</si>
  <si>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</si>
  <si>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</si>
  <si>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</si>
  <si>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</si>
  <si>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</si>
  <si>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</si>
  <si>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</si>
  <si>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</si>
  <si>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</si>
  <si>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</si>
  <si>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</si>
  <si>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</si>
  <si>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</si>
  <si>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</si>
  <si>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</si>
  <si>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</si>
  <si>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</si>
  <si>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</si>
  <si>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</si>
  <si>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</si>
  <si>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</si>
  <si>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 xml:space="preserve"> </t>
  </si>
  <si>
    <t>Month Ending March 31,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</si>
</sst>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25" zoomScaleNormal="125" zoomScalePageLayoutView="0" workbookViewId="0" topLeftCell="B1">
      <selection activeCell="K79" sqref="K79"/>
    </sheetView>
  </sheetViews>
  <sheetFormatPr defaultColWidth="8.8515625" defaultRowHeight="12.75"/>
  <cols>
    <col min="1" max="1" width="8.8515625" style="76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81</v>
      </c>
      <c r="G4" s="84"/>
      <c r="H4" s="154" t="s">
        <v>80</v>
      </c>
    </row>
    <row r="5" spans="6:10" ht="12.75">
      <c r="F5" s="143"/>
      <c r="H5" s="142"/>
      <c r="I5" s="142"/>
      <c r="J5" s="142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26453</v>
      </c>
      <c r="E10" s="87">
        <v>8297</v>
      </c>
      <c r="F10" s="87">
        <v>3858</v>
      </c>
      <c r="G10" s="87">
        <v>115</v>
      </c>
      <c r="H10" s="87">
        <f>SUM(E10:G10)</f>
        <v>12270</v>
      </c>
      <c r="I10" s="88">
        <f>SUM(D10:G10)</f>
        <v>38723</v>
      </c>
    </row>
    <row r="11" spans="1:9" s="67" customFormat="1" ht="12.75">
      <c r="A11" s="29" t="s">
        <v>28</v>
      </c>
      <c r="B11" s="66"/>
      <c r="C11" s="66"/>
      <c r="D11" s="89">
        <v>264577</v>
      </c>
      <c r="E11" s="89">
        <v>35259</v>
      </c>
      <c r="F11" s="89">
        <v>16064</v>
      </c>
      <c r="G11" s="90">
        <v>470</v>
      </c>
      <c r="H11" s="87">
        <f>SUM(E11:G11)</f>
        <v>51793</v>
      </c>
      <c r="I11" s="88">
        <f>SUM(D11:G11)</f>
        <v>316370</v>
      </c>
    </row>
    <row r="12" spans="1:9" ht="12.75">
      <c r="A12" s="29" t="s">
        <v>65</v>
      </c>
      <c r="B12" s="2"/>
      <c r="C12" s="2"/>
      <c r="D12" s="137">
        <v>20714</v>
      </c>
      <c r="E12" s="137">
        <v>8612</v>
      </c>
      <c r="F12" s="137">
        <v>3132</v>
      </c>
      <c r="G12" s="137">
        <v>64</v>
      </c>
      <c r="H12" s="87">
        <f>SUM(E12:G12)</f>
        <v>11808</v>
      </c>
      <c r="I12" s="88">
        <f>SUM(D12:G12)</f>
        <v>32522</v>
      </c>
    </row>
    <row r="13" spans="1:12" ht="15.75">
      <c r="A13" s="29" t="s">
        <v>29</v>
      </c>
      <c r="B13" s="2"/>
      <c r="C13" s="2"/>
      <c r="D13" s="137">
        <v>95735</v>
      </c>
      <c r="E13" s="137">
        <v>10454</v>
      </c>
      <c r="F13" s="137">
        <v>9829</v>
      </c>
      <c r="G13" s="137">
        <v>454</v>
      </c>
      <c r="H13" s="137">
        <f>SUM(E13:G13)</f>
        <v>20737</v>
      </c>
      <c r="I13" s="88">
        <f>SUM(D13:G13)</f>
        <v>116472</v>
      </c>
      <c r="L13" s="144"/>
    </row>
    <row r="14" spans="1:9" ht="12.75">
      <c r="A14" s="29" t="s">
        <v>75</v>
      </c>
      <c r="B14" s="2"/>
      <c r="C14" s="3"/>
      <c r="D14" s="137">
        <v>4516</v>
      </c>
      <c r="E14" s="137">
        <v>221</v>
      </c>
      <c r="F14" s="137">
        <v>262</v>
      </c>
      <c r="G14" s="137">
        <v>2</v>
      </c>
      <c r="H14" s="87">
        <f>SUM(E14:G14)</f>
        <v>485</v>
      </c>
      <c r="I14" s="88">
        <f>SUM(D14:G14)</f>
        <v>5001</v>
      </c>
    </row>
    <row r="15" spans="1:9" ht="13.5" thickBot="1">
      <c r="A15" s="30" t="s">
        <v>27</v>
      </c>
      <c r="B15" s="31"/>
      <c r="C15" s="32"/>
      <c r="D15" s="138">
        <f>SUM(D10:D14)</f>
        <v>411995</v>
      </c>
      <c r="E15" s="138">
        <f>SUM(E10:E14)</f>
        <v>62843</v>
      </c>
      <c r="F15" s="138">
        <f>SUM(F10:F14)</f>
        <v>33145</v>
      </c>
      <c r="G15" s="138">
        <f>SUM(G10:G14)</f>
        <v>1105</v>
      </c>
      <c r="H15" s="33">
        <f>SUM(H10:H14)</f>
        <v>97093</v>
      </c>
      <c r="I15" s="34">
        <f>SUM(I10:I14)</f>
        <v>509088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39"/>
      <c r="E18" s="139"/>
      <c r="F18" s="140" t="s">
        <v>30</v>
      </c>
      <c r="G18" s="139"/>
      <c r="H18" s="92"/>
      <c r="I18" s="86"/>
    </row>
    <row r="19" spans="1:9" ht="12.75">
      <c r="A19" s="27" t="s">
        <v>21</v>
      </c>
      <c r="B19" s="11"/>
      <c r="C19" s="12"/>
      <c r="D19" s="141" t="s">
        <v>22</v>
      </c>
      <c r="E19" s="141" t="s">
        <v>23</v>
      </c>
      <c r="F19" s="141" t="s">
        <v>24</v>
      </c>
      <c r="G19" s="141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245838</v>
      </c>
      <c r="E20" s="87">
        <v>30010</v>
      </c>
      <c r="F20" s="87">
        <v>6621</v>
      </c>
      <c r="G20" s="87">
        <v>123</v>
      </c>
      <c r="H20" s="87">
        <f>SUM(E20:G20)</f>
        <v>36754</v>
      </c>
      <c r="I20" s="88">
        <f>SUM(D20:G20)</f>
        <v>282592</v>
      </c>
    </row>
    <row r="21" spans="1:9" s="67" customFormat="1" ht="12.75">
      <c r="A21" s="29" t="s">
        <v>31</v>
      </c>
      <c r="B21" s="66"/>
      <c r="C21" s="66"/>
      <c r="D21" s="89">
        <v>1192482</v>
      </c>
      <c r="E21" s="89">
        <v>105116</v>
      </c>
      <c r="F21" s="89">
        <v>26173</v>
      </c>
      <c r="G21" s="89">
        <v>496</v>
      </c>
      <c r="H21" s="87">
        <f>SUM(E21:G21)</f>
        <v>131785</v>
      </c>
      <c r="I21" s="88">
        <f>SUM(D21:G21)</f>
        <v>1324267</v>
      </c>
    </row>
    <row r="22" spans="1:9" ht="12.75">
      <c r="A22" s="29" t="s">
        <v>65</v>
      </c>
      <c r="B22" s="2"/>
      <c r="C22" s="2"/>
      <c r="D22" s="137">
        <v>181621</v>
      </c>
      <c r="E22" s="137">
        <v>27134</v>
      </c>
      <c r="F22" s="137">
        <v>6087</v>
      </c>
      <c r="G22" s="137">
        <v>68</v>
      </c>
      <c r="H22" s="87">
        <f>SUM(E22:G22)</f>
        <v>33289</v>
      </c>
      <c r="I22" s="88">
        <f>SUM(D22:G22)</f>
        <v>214910</v>
      </c>
    </row>
    <row r="23" spans="1:9" ht="12.75">
      <c r="A23" s="29" t="s">
        <v>29</v>
      </c>
      <c r="B23" s="2"/>
      <c r="C23" s="2"/>
      <c r="D23" s="137">
        <v>538905</v>
      </c>
      <c r="E23" s="137">
        <v>32201</v>
      </c>
      <c r="F23" s="137">
        <v>18191</v>
      </c>
      <c r="G23" s="137">
        <v>539</v>
      </c>
      <c r="H23" s="87">
        <f>SUM(E23:G23)</f>
        <v>50931</v>
      </c>
      <c r="I23" s="88">
        <f>SUM(D23:G23)</f>
        <v>589836</v>
      </c>
    </row>
    <row r="24" spans="1:9" ht="12.75">
      <c r="A24" s="29" t="s">
        <v>75</v>
      </c>
      <c r="B24" s="2"/>
      <c r="C24" s="3"/>
      <c r="D24" s="150">
        <v>153961</v>
      </c>
      <c r="E24" s="150">
        <v>5404</v>
      </c>
      <c r="F24" s="150">
        <v>9852</v>
      </c>
      <c r="G24" s="150">
        <v>125</v>
      </c>
      <c r="H24" s="87">
        <f>SUM(E24:G24)</f>
        <v>15381</v>
      </c>
      <c r="I24" s="88">
        <f>SUM(D24:G24)</f>
        <v>169342</v>
      </c>
    </row>
    <row r="25" spans="1:9" ht="13.5" thickBot="1">
      <c r="A25" s="30" t="s">
        <v>27</v>
      </c>
      <c r="B25" s="31"/>
      <c r="C25" s="32"/>
      <c r="D25" s="33">
        <f aca="true" t="shared" si="0" ref="D25:I25">SUM(D20:D24)</f>
        <v>2312807</v>
      </c>
      <c r="E25" s="33">
        <f t="shared" si="0"/>
        <v>199865</v>
      </c>
      <c r="F25" s="33">
        <f t="shared" si="0"/>
        <v>66924</v>
      </c>
      <c r="G25" s="33">
        <f t="shared" si="0"/>
        <v>1351</v>
      </c>
      <c r="H25" s="33">
        <f t="shared" si="0"/>
        <v>268140</v>
      </c>
      <c r="I25" s="34">
        <f t="shared" si="0"/>
        <v>2580947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1" ref="D30:G31">D10/D20</f>
        <v>0.107603381088359</v>
      </c>
      <c r="E30" s="93">
        <f t="shared" si="1"/>
        <v>0.2764745084971676</v>
      </c>
      <c r="F30" s="93">
        <f t="shared" si="1"/>
        <v>0.5826914363389216</v>
      </c>
      <c r="G30" s="93">
        <f t="shared" si="1"/>
        <v>0.9349593495934959</v>
      </c>
      <c r="H30" s="93">
        <f>H10/H20</f>
        <v>0.33384121456168037</v>
      </c>
      <c r="I30" s="94">
        <f>I10/I20</f>
        <v>0.13702794134299626</v>
      </c>
    </row>
    <row r="31" spans="1:9" ht="12.75">
      <c r="A31" s="29" t="s">
        <v>31</v>
      </c>
      <c r="B31" s="2"/>
      <c r="C31" s="3"/>
      <c r="D31" s="93">
        <f t="shared" si="1"/>
        <v>0.22187085423511635</v>
      </c>
      <c r="E31" s="93">
        <f t="shared" si="1"/>
        <v>0.3354294303436204</v>
      </c>
      <c r="F31" s="93">
        <f t="shared" si="1"/>
        <v>0.6137622740992627</v>
      </c>
      <c r="G31" s="93">
        <f t="shared" si="1"/>
        <v>0.9475806451612904</v>
      </c>
      <c r="H31" s="93">
        <f aca="true" t="shared" si="2" ref="D31:I34">H11/H21</f>
        <v>0.3930113442349281</v>
      </c>
      <c r="I31" s="94">
        <f t="shared" si="2"/>
        <v>0.2389019736956369</v>
      </c>
    </row>
    <row r="32" spans="1:9" ht="12.75">
      <c r="A32" s="29" t="s">
        <v>65</v>
      </c>
      <c r="B32" s="2"/>
      <c r="C32" s="3"/>
      <c r="D32" s="93">
        <f>D12/D22</f>
        <v>0.11405068797110467</v>
      </c>
      <c r="E32" s="93">
        <f t="shared" si="2"/>
        <v>0.31738777917004496</v>
      </c>
      <c r="F32" s="93">
        <f>F12/F22</f>
        <v>0.5145391818629866</v>
      </c>
      <c r="G32" s="93">
        <f t="shared" si="2"/>
        <v>0.9411764705882353</v>
      </c>
      <c r="H32" s="93">
        <f t="shared" si="2"/>
        <v>0.35471176664964404</v>
      </c>
      <c r="I32" s="94">
        <f t="shared" si="2"/>
        <v>0.15132846307756737</v>
      </c>
    </row>
    <row r="33" spans="1:9" ht="12.75">
      <c r="A33" s="29" t="s">
        <v>29</v>
      </c>
      <c r="B33" s="2"/>
      <c r="C33" s="3"/>
      <c r="D33" s="93">
        <f t="shared" si="2"/>
        <v>0.1776472662157523</v>
      </c>
      <c r="E33" s="93">
        <f t="shared" si="2"/>
        <v>0.32464830284773766</v>
      </c>
      <c r="F33" s="93">
        <f t="shared" si="2"/>
        <v>0.540322137320653</v>
      </c>
      <c r="G33" s="93">
        <f t="shared" si="2"/>
        <v>0.8423005565862709</v>
      </c>
      <c r="H33" s="93">
        <f t="shared" si="2"/>
        <v>0.40715870491449213</v>
      </c>
      <c r="I33" s="94">
        <f t="shared" si="2"/>
        <v>0.19746505808394196</v>
      </c>
    </row>
    <row r="34" spans="1:9" ht="12.75">
      <c r="A34" s="29" t="s">
        <v>75</v>
      </c>
      <c r="B34" s="2"/>
      <c r="C34" s="3"/>
      <c r="D34" s="93">
        <f t="shared" si="2"/>
        <v>0.02933210358467404</v>
      </c>
      <c r="E34" s="93">
        <f t="shared" si="2"/>
        <v>0.040895632864544784</v>
      </c>
      <c r="F34" s="93">
        <f t="shared" si="2"/>
        <v>0.026593585058871296</v>
      </c>
      <c r="G34" s="93">
        <f t="shared" si="2"/>
        <v>0.016</v>
      </c>
      <c r="H34" s="93">
        <f t="shared" si="2"/>
        <v>0.03153241011637735</v>
      </c>
      <c r="I34" s="94">
        <f t="shared" si="2"/>
        <v>0.02953195308901513</v>
      </c>
    </row>
    <row r="35" spans="1:9" ht="13.5" thickBot="1">
      <c r="A35" s="30" t="s">
        <v>27</v>
      </c>
      <c r="B35" s="31"/>
      <c r="C35" s="32"/>
      <c r="D35" s="63">
        <f aca="true" t="shared" si="3" ref="D35:I35">D15/D25</f>
        <v>0.17813635119575477</v>
      </c>
      <c r="E35" s="63">
        <f t="shared" si="3"/>
        <v>0.31442723838591047</v>
      </c>
      <c r="F35" s="63">
        <f t="shared" si="3"/>
        <v>0.4952632837248222</v>
      </c>
      <c r="G35" s="63">
        <f t="shared" si="3"/>
        <v>0.8179126572908957</v>
      </c>
      <c r="H35" s="63">
        <f t="shared" si="3"/>
        <v>0.3620981576788245</v>
      </c>
      <c r="I35" s="64">
        <f t="shared" si="3"/>
        <v>0.19724852931888953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11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  <c r="K39" s="153"/>
    </row>
    <row r="40" spans="1:9" ht="12.75">
      <c r="A40" s="29" t="s">
        <v>13</v>
      </c>
      <c r="B40" s="6"/>
      <c r="C40" s="6"/>
      <c r="D40" s="87">
        <v>75.6</v>
      </c>
      <c r="E40" s="87">
        <v>24.1</v>
      </c>
      <c r="F40" s="87">
        <v>252.7</v>
      </c>
      <c r="G40" s="87">
        <v>237.4</v>
      </c>
      <c r="H40" s="87">
        <f>SUM(E40:G40)</f>
        <v>514.2</v>
      </c>
      <c r="I40" s="88">
        <f>SUM(D40:G40)</f>
        <v>589.8</v>
      </c>
    </row>
    <row r="41" spans="1:9" s="67" customFormat="1" ht="12.75">
      <c r="A41" s="37" t="s">
        <v>31</v>
      </c>
      <c r="B41" s="68"/>
      <c r="C41" s="68"/>
      <c r="D41" s="89">
        <v>781.5</v>
      </c>
      <c r="E41" s="89">
        <v>95.64</v>
      </c>
      <c r="F41" s="89">
        <v>1163.31</v>
      </c>
      <c r="G41" s="95">
        <v>1026.21</v>
      </c>
      <c r="H41" s="87">
        <f>SUM(E41:G41)</f>
        <v>2285.16</v>
      </c>
      <c r="I41" s="88">
        <f>SUM(D41:G41)</f>
        <v>3066.66</v>
      </c>
    </row>
    <row r="42" spans="1:9" ht="12.75">
      <c r="A42" s="37" t="s">
        <v>65</v>
      </c>
      <c r="B42" s="6"/>
      <c r="C42" s="6"/>
      <c r="D42" s="137">
        <v>63.2</v>
      </c>
      <c r="E42" s="137">
        <v>25</v>
      </c>
      <c r="F42" s="137">
        <v>149.5</v>
      </c>
      <c r="G42" s="137">
        <v>99.1</v>
      </c>
      <c r="H42" s="87">
        <f>SUM(E42:G42)</f>
        <v>273.6</v>
      </c>
      <c r="I42" s="88">
        <f>SUM(D42:G42)</f>
        <v>336.79999999999995</v>
      </c>
    </row>
    <row r="43" spans="1:9" ht="12.75">
      <c r="A43" s="37" t="s">
        <v>29</v>
      </c>
      <c r="B43" s="6"/>
      <c r="C43" s="6"/>
      <c r="D43" s="87">
        <v>280.3</v>
      </c>
      <c r="E43" s="87">
        <v>27.6</v>
      </c>
      <c r="F43" s="87">
        <v>626.9</v>
      </c>
      <c r="G43" s="87">
        <v>574.9</v>
      </c>
      <c r="H43" s="87">
        <f>SUM(E43:G43)</f>
        <v>1229.4</v>
      </c>
      <c r="I43" s="88">
        <f>SUM(D43:G43)</f>
        <v>1509.6999999999998</v>
      </c>
    </row>
    <row r="44" spans="1:9" ht="12.75">
      <c r="A44" s="29" t="s">
        <v>75</v>
      </c>
      <c r="B44" s="6"/>
      <c r="C44" s="7"/>
      <c r="D44" s="150">
        <v>11.1</v>
      </c>
      <c r="E44" s="150">
        <v>0.5</v>
      </c>
      <c r="F44" s="150">
        <v>4.2</v>
      </c>
      <c r="G44" s="150">
        <v>0.6</v>
      </c>
      <c r="H44" s="87">
        <f>SUM(E44:G44)</f>
        <v>5.3</v>
      </c>
      <c r="I44" s="88">
        <f>SUM(D44:G44)</f>
        <v>16.400000000000002</v>
      </c>
    </row>
    <row r="45" spans="1:9" ht="13.5" thickBot="1">
      <c r="A45" s="38" t="s">
        <v>27</v>
      </c>
      <c r="B45" s="39"/>
      <c r="C45" s="40"/>
      <c r="D45" s="33">
        <f aca="true" t="shared" si="4" ref="D45:I45">SUM(D40:D44)</f>
        <v>1211.7</v>
      </c>
      <c r="E45" s="33">
        <f t="shared" si="4"/>
        <v>172.84</v>
      </c>
      <c r="F45" s="33">
        <f t="shared" si="4"/>
        <v>2196.6099999999997</v>
      </c>
      <c r="G45" s="33">
        <f t="shared" si="4"/>
        <v>1938.21</v>
      </c>
      <c r="H45" s="33">
        <f t="shared" si="4"/>
        <v>4307.66</v>
      </c>
      <c r="I45" s="34">
        <f t="shared" si="4"/>
        <v>5519.36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726.6</v>
      </c>
      <c r="E50" s="87">
        <v>77.3</v>
      </c>
      <c r="F50" s="87">
        <v>346.7</v>
      </c>
      <c r="G50" s="145">
        <v>244.4</v>
      </c>
      <c r="H50" s="87">
        <f>SUM(E50:G50)</f>
        <v>668.4</v>
      </c>
      <c r="I50" s="98">
        <f>SUM(D50:G50)</f>
        <v>1395</v>
      </c>
    </row>
    <row r="51" spans="1:9" s="67" customFormat="1" ht="12.75">
      <c r="A51" s="37" t="s">
        <v>31</v>
      </c>
      <c r="B51" s="68"/>
      <c r="C51" s="68"/>
      <c r="D51" s="89">
        <v>3462.56</v>
      </c>
      <c r="E51" s="89">
        <v>303.79</v>
      </c>
      <c r="F51" s="89">
        <v>1604.66</v>
      </c>
      <c r="G51" s="89">
        <v>1068.1</v>
      </c>
      <c r="H51" s="87">
        <f>SUM(E51:G51)</f>
        <v>2976.55</v>
      </c>
      <c r="I51" s="98">
        <f>SUM(D51:G51)</f>
        <v>6439.110000000001</v>
      </c>
    </row>
    <row r="52" spans="1:9" ht="12.75">
      <c r="A52" s="37" t="s">
        <v>65</v>
      </c>
      <c r="B52" s="6"/>
      <c r="C52" s="6"/>
      <c r="D52" s="89">
        <v>511.1</v>
      </c>
      <c r="E52" s="89">
        <v>64.1</v>
      </c>
      <c r="F52" s="89">
        <v>207.2</v>
      </c>
      <c r="G52" s="89">
        <v>101.7</v>
      </c>
      <c r="H52" s="97">
        <f>SUM(E52:G52)</f>
        <v>372.99999999999994</v>
      </c>
      <c r="I52" s="98">
        <f>SUM(D52:G52)</f>
        <v>884.1000000000001</v>
      </c>
    </row>
    <row r="53" spans="1:9" ht="12.75">
      <c r="A53" s="37" t="s">
        <v>29</v>
      </c>
      <c r="B53" s="6"/>
      <c r="C53" s="6"/>
      <c r="D53" s="87">
        <v>1537.8</v>
      </c>
      <c r="E53" s="87">
        <v>75.4</v>
      </c>
      <c r="F53" s="87">
        <v>850.1</v>
      </c>
      <c r="G53" s="87">
        <v>627.1</v>
      </c>
      <c r="H53" s="87">
        <f>SUM(E53:G53)</f>
        <v>1552.6</v>
      </c>
      <c r="I53" s="98">
        <f>SUM(D53:G53)</f>
        <v>3090.4</v>
      </c>
    </row>
    <row r="54" spans="1:9" ht="12.75">
      <c r="A54" s="29" t="s">
        <v>75</v>
      </c>
      <c r="B54" s="6"/>
      <c r="C54" s="7"/>
      <c r="D54" s="150">
        <v>470.2</v>
      </c>
      <c r="E54" s="150">
        <v>14.2</v>
      </c>
      <c r="F54" s="150">
        <v>162.7</v>
      </c>
      <c r="G54" s="150">
        <v>42</v>
      </c>
      <c r="H54" s="87">
        <f>SUM(E54:G54)</f>
        <v>218.89999999999998</v>
      </c>
      <c r="I54" s="98">
        <f>SUM(D54:G54)</f>
        <v>689.0999999999999</v>
      </c>
    </row>
    <row r="55" spans="1:9" ht="13.5" thickBot="1">
      <c r="A55" s="38" t="s">
        <v>27</v>
      </c>
      <c r="B55" s="39"/>
      <c r="C55" s="40"/>
      <c r="D55" s="33">
        <f aca="true" t="shared" si="5" ref="D55:I55">SUM(D50:D54)</f>
        <v>6708.26</v>
      </c>
      <c r="E55" s="33">
        <f t="shared" si="5"/>
        <v>534.7900000000001</v>
      </c>
      <c r="F55" s="33">
        <f t="shared" si="5"/>
        <v>3171.3599999999997</v>
      </c>
      <c r="G55" s="33">
        <f t="shared" si="5"/>
        <v>2083.3</v>
      </c>
      <c r="H55" s="33">
        <f t="shared" si="5"/>
        <v>5789.45</v>
      </c>
      <c r="I55" s="34">
        <f t="shared" si="5"/>
        <v>12497.710000000001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0.10404624277456646</v>
      </c>
      <c r="E60" s="93">
        <f>E40/E50</f>
        <v>0.3117723156532989</v>
      </c>
      <c r="F60" s="93">
        <f>F40/F50</f>
        <v>0.7288722238246322</v>
      </c>
      <c r="G60" s="93">
        <f>G40/G50</f>
        <v>0.9713584288052373</v>
      </c>
      <c r="H60" s="93">
        <f>H40/H50</f>
        <v>0.7692998204667865</v>
      </c>
      <c r="I60" s="94">
        <f>I40/I50</f>
        <v>0.4227956989247311</v>
      </c>
    </row>
    <row r="61" spans="1:9" ht="12.75">
      <c r="A61" s="37" t="s">
        <v>31</v>
      </c>
      <c r="B61" s="2"/>
      <c r="C61" s="3"/>
      <c r="D61" s="93">
        <f>D41/D51</f>
        <v>0.22570006007116122</v>
      </c>
      <c r="E61" s="93">
        <f>E41/E51</f>
        <v>0.3148227393923434</v>
      </c>
      <c r="F61" s="93">
        <f>F41/F51</f>
        <v>0.7249573118292971</v>
      </c>
      <c r="G61" s="93">
        <f>G41/G51</f>
        <v>0.9607808257653779</v>
      </c>
      <c r="H61" s="93">
        <f>H41/H51</f>
        <v>0.7677210193008683</v>
      </c>
      <c r="I61" s="94">
        <f aca="true" t="shared" si="6" ref="H61:I64">I41/I51</f>
        <v>0.4762552588789444</v>
      </c>
    </row>
    <row r="62" spans="1:9" ht="12.75">
      <c r="A62" s="37" t="s">
        <v>65</v>
      </c>
      <c r="B62" s="2"/>
      <c r="C62" s="3"/>
      <c r="D62" s="93">
        <f>D42/D52</f>
        <v>0.12365486206221875</v>
      </c>
      <c r="E62" s="93">
        <f aca="true" t="shared" si="7" ref="D62:G64">E42/E52</f>
        <v>0.390015600624025</v>
      </c>
      <c r="F62" s="93">
        <f t="shared" si="7"/>
        <v>0.7215250965250966</v>
      </c>
      <c r="G62" s="93">
        <f>G42/G52</f>
        <v>0.9744346116027531</v>
      </c>
      <c r="H62" s="93">
        <f>H42/H52</f>
        <v>0.7335120643431637</v>
      </c>
      <c r="I62" s="94">
        <f t="shared" si="6"/>
        <v>0.3809523809523808</v>
      </c>
    </row>
    <row r="63" spans="1:9" ht="12.75">
      <c r="A63" s="37" t="s">
        <v>29</v>
      </c>
      <c r="B63" s="2"/>
      <c r="C63" s="3"/>
      <c r="D63" s="93">
        <f t="shared" si="7"/>
        <v>0.18227337755234752</v>
      </c>
      <c r="E63" s="93">
        <f t="shared" si="7"/>
        <v>0.3660477453580902</v>
      </c>
      <c r="F63" s="93">
        <f t="shared" si="7"/>
        <v>0.7374426538054346</v>
      </c>
      <c r="G63" s="93">
        <f t="shared" si="7"/>
        <v>0.9167596874501673</v>
      </c>
      <c r="H63" s="93">
        <f t="shared" si="6"/>
        <v>0.7918330542316115</v>
      </c>
      <c r="I63" s="94">
        <f t="shared" si="6"/>
        <v>0.48851281387522644</v>
      </c>
    </row>
    <row r="64" spans="1:9" ht="12.75">
      <c r="A64" s="29" t="s">
        <v>75</v>
      </c>
      <c r="B64" s="2"/>
      <c r="C64" s="3"/>
      <c r="D64" s="93">
        <f t="shared" si="7"/>
        <v>0.023606975754997872</v>
      </c>
      <c r="E64" s="93">
        <f t="shared" si="7"/>
        <v>0.035211267605633804</v>
      </c>
      <c r="F64" s="93">
        <f t="shared" si="7"/>
        <v>0.025814382298709283</v>
      </c>
      <c r="G64" s="93">
        <f t="shared" si="7"/>
        <v>0.014285714285714285</v>
      </c>
      <c r="H64" s="93">
        <f t="shared" si="6"/>
        <v>0.02421196893558703</v>
      </c>
      <c r="I64" s="94">
        <f t="shared" si="6"/>
        <v>0.02379915832244958</v>
      </c>
    </row>
    <row r="65" spans="1:9" ht="13.5" thickBot="1">
      <c r="A65" s="38" t="s">
        <v>27</v>
      </c>
      <c r="B65" s="31"/>
      <c r="C65" s="32"/>
      <c r="D65" s="63">
        <f aca="true" t="shared" si="8" ref="D65:I65">D45/D55</f>
        <v>0.1806280615241508</v>
      </c>
      <c r="E65" s="63">
        <f t="shared" si="8"/>
        <v>0.3231922810822939</v>
      </c>
      <c r="F65" s="63">
        <f t="shared" si="8"/>
        <v>0.692639750769386</v>
      </c>
      <c r="G65" s="63">
        <f t="shared" si="8"/>
        <v>0.930355685690971</v>
      </c>
      <c r="H65" s="63">
        <f t="shared" si="8"/>
        <v>0.7440534074912125</v>
      </c>
      <c r="I65" s="64">
        <f t="shared" si="8"/>
        <v>0.44162970656224215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42</v>
      </c>
      <c r="E70" s="100">
        <v>39</v>
      </c>
      <c r="F70" s="100">
        <v>36</v>
      </c>
      <c r="G70" s="100">
        <v>18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71</v>
      </c>
      <c r="E71" s="90">
        <v>74</v>
      </c>
      <c r="F71" s="90">
        <v>61</v>
      </c>
      <c r="G71" s="90">
        <v>20</v>
      </c>
      <c r="H71" s="101"/>
      <c r="I71" s="102"/>
    </row>
    <row r="72" spans="1:9" ht="12.75">
      <c r="A72" s="37" t="s">
        <v>65</v>
      </c>
      <c r="B72" s="2"/>
      <c r="C72" s="2"/>
      <c r="D72" s="103">
        <v>52</v>
      </c>
      <c r="E72" s="103">
        <v>52</v>
      </c>
      <c r="F72" s="103">
        <v>44</v>
      </c>
      <c r="G72" s="103">
        <v>16</v>
      </c>
      <c r="H72" s="101"/>
      <c r="I72" s="102"/>
    </row>
    <row r="73" spans="1:9" ht="12.75">
      <c r="A73" s="37" t="s">
        <v>29</v>
      </c>
      <c r="B73" s="2"/>
      <c r="C73" s="2"/>
      <c r="D73" s="103">
        <v>64</v>
      </c>
      <c r="E73" s="103">
        <v>56</v>
      </c>
      <c r="F73" s="103">
        <v>55</v>
      </c>
      <c r="G73" s="103">
        <v>23</v>
      </c>
      <c r="H73" s="101"/>
      <c r="I73" s="102"/>
    </row>
    <row r="74" spans="1:9" ht="12.75">
      <c r="A74" s="29" t="s">
        <v>75</v>
      </c>
      <c r="B74" s="2"/>
      <c r="C74" s="3"/>
      <c r="D74" s="151">
        <v>7</v>
      </c>
      <c r="E74" s="151">
        <v>6</v>
      </c>
      <c r="F74" s="151">
        <v>4</v>
      </c>
      <c r="G74" s="152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713</v>
      </c>
      <c r="E84" s="70">
        <v>51</v>
      </c>
      <c r="F84" s="70">
        <v>24</v>
      </c>
      <c r="G84" s="70">
        <v>8</v>
      </c>
      <c r="H84" s="69">
        <f>E84+F84+G84</f>
        <v>83</v>
      </c>
      <c r="I84" s="71">
        <f>D84+E84+F84+G84</f>
        <v>796</v>
      </c>
    </row>
    <row r="85" spans="1:9" ht="12.75">
      <c r="A85" s="29" t="s">
        <v>15</v>
      </c>
      <c r="B85" s="2"/>
      <c r="C85" s="2"/>
      <c r="D85" s="69">
        <v>384</v>
      </c>
      <c r="E85" s="70">
        <v>31</v>
      </c>
      <c r="F85" s="70">
        <v>14</v>
      </c>
      <c r="G85" s="70">
        <v>7</v>
      </c>
      <c r="H85" s="69">
        <f aca="true" t="shared" si="9" ref="H85:H91">E85+F85+G85</f>
        <v>52</v>
      </c>
      <c r="I85" s="71">
        <f aca="true" t="shared" si="10" ref="I85:I91">D85+E85+F85+G85</f>
        <v>436</v>
      </c>
    </row>
    <row r="86" spans="1:9" s="67" customFormat="1" ht="12.75">
      <c r="A86" s="29" t="s">
        <v>40</v>
      </c>
      <c r="B86" s="66"/>
      <c r="C86" s="66"/>
      <c r="D86" s="72">
        <v>13013</v>
      </c>
      <c r="E86" s="73">
        <v>367</v>
      </c>
      <c r="F86" s="72">
        <v>193</v>
      </c>
      <c r="G86" s="74">
        <v>12</v>
      </c>
      <c r="H86" s="69">
        <f t="shared" si="9"/>
        <v>572</v>
      </c>
      <c r="I86" s="71">
        <f t="shared" si="10"/>
        <v>13585</v>
      </c>
    </row>
    <row r="87" spans="1:9" s="67" customFormat="1" ht="12.75">
      <c r="A87" s="29" t="s">
        <v>41</v>
      </c>
      <c r="B87" s="66"/>
      <c r="C87" s="66"/>
      <c r="D87" s="72">
        <v>12153</v>
      </c>
      <c r="E87" s="73">
        <v>307</v>
      </c>
      <c r="F87" s="72">
        <v>173</v>
      </c>
      <c r="G87" s="74">
        <v>9</v>
      </c>
      <c r="H87" s="69">
        <f t="shared" si="9"/>
        <v>489</v>
      </c>
      <c r="I87" s="71">
        <f t="shared" si="10"/>
        <v>12642</v>
      </c>
    </row>
    <row r="88" spans="1:9" ht="12.75">
      <c r="A88" s="29" t="s">
        <v>66</v>
      </c>
      <c r="B88" s="2"/>
      <c r="C88" s="2"/>
      <c r="D88" s="72">
        <v>527</v>
      </c>
      <c r="E88" s="73">
        <v>30</v>
      </c>
      <c r="F88" s="72">
        <v>10</v>
      </c>
      <c r="G88" s="74">
        <v>0</v>
      </c>
      <c r="H88" s="69">
        <f t="shared" si="9"/>
        <v>40</v>
      </c>
      <c r="I88" s="71">
        <f t="shared" si="10"/>
        <v>567</v>
      </c>
    </row>
    <row r="89" spans="1:9" ht="12.75">
      <c r="A89" s="29" t="s">
        <v>67</v>
      </c>
      <c r="B89" s="2"/>
      <c r="C89" s="2"/>
      <c r="D89" s="72">
        <v>608</v>
      </c>
      <c r="E89" s="73">
        <v>84</v>
      </c>
      <c r="F89" s="72">
        <v>33</v>
      </c>
      <c r="G89" s="74">
        <v>0</v>
      </c>
      <c r="H89" s="69">
        <f t="shared" si="9"/>
        <v>117</v>
      </c>
      <c r="I89" s="71">
        <f t="shared" si="10"/>
        <v>725</v>
      </c>
    </row>
    <row r="90" spans="1:9" ht="12.75">
      <c r="A90" s="29" t="s">
        <v>42</v>
      </c>
      <c r="B90" s="2"/>
      <c r="C90" s="2"/>
      <c r="D90" s="69">
        <v>1751</v>
      </c>
      <c r="E90" s="69">
        <v>44</v>
      </c>
      <c r="F90" s="69">
        <v>54</v>
      </c>
      <c r="G90" s="69">
        <v>2</v>
      </c>
      <c r="H90" s="69">
        <f t="shared" si="9"/>
        <v>100</v>
      </c>
      <c r="I90" s="71">
        <f t="shared" si="10"/>
        <v>1851</v>
      </c>
    </row>
    <row r="91" spans="1:9" ht="12.75">
      <c r="A91" s="29" t="s">
        <v>43</v>
      </c>
      <c r="B91" s="2"/>
      <c r="C91" s="2"/>
      <c r="D91" s="69">
        <v>3200</v>
      </c>
      <c r="E91" s="69">
        <v>116</v>
      </c>
      <c r="F91" s="69">
        <v>112</v>
      </c>
      <c r="G91" s="69">
        <v>0</v>
      </c>
      <c r="H91" s="69">
        <f t="shared" si="9"/>
        <v>228</v>
      </c>
      <c r="I91" s="71">
        <f t="shared" si="10"/>
        <v>3428</v>
      </c>
    </row>
    <row r="92" spans="1:9" ht="12.75">
      <c r="A92" s="29" t="s">
        <v>76</v>
      </c>
      <c r="B92" s="2"/>
      <c r="C92" s="2"/>
      <c r="D92" s="145" t="s">
        <v>78</v>
      </c>
      <c r="E92" s="145" t="s">
        <v>78</v>
      </c>
      <c r="F92" s="145" t="s">
        <v>78</v>
      </c>
      <c r="G92" s="145" t="s">
        <v>78</v>
      </c>
      <c r="H92" s="145" t="s">
        <v>78</v>
      </c>
      <c r="I92" s="145" t="s">
        <v>78</v>
      </c>
    </row>
    <row r="93" spans="1:9" ht="12.75">
      <c r="A93" s="29" t="s">
        <v>77</v>
      </c>
      <c r="B93" s="2"/>
      <c r="C93" s="3"/>
      <c r="D93" s="145" t="s">
        <v>78</v>
      </c>
      <c r="E93" s="145" t="s">
        <v>78</v>
      </c>
      <c r="F93" s="145" t="s">
        <v>78</v>
      </c>
      <c r="G93" s="145" t="s">
        <v>78</v>
      </c>
      <c r="H93" s="145" t="s">
        <v>78</v>
      </c>
      <c r="I93" s="145" t="s">
        <v>78</v>
      </c>
    </row>
    <row r="94" spans="1:9" ht="12.75">
      <c r="A94" s="50" t="s">
        <v>44</v>
      </c>
      <c r="B94" s="14"/>
      <c r="C94" s="15"/>
      <c r="D94" s="21">
        <f aca="true" t="shared" si="11" ref="D94:G95">D84+D86+D88+D90</f>
        <v>16004</v>
      </c>
      <c r="E94" s="21">
        <f t="shared" si="11"/>
        <v>492</v>
      </c>
      <c r="F94" s="21">
        <f t="shared" si="11"/>
        <v>281</v>
      </c>
      <c r="G94" s="61">
        <f t="shared" si="11"/>
        <v>22</v>
      </c>
      <c r="H94" s="21">
        <f>+SUM(E94:G94)</f>
        <v>795</v>
      </c>
      <c r="I94" s="62">
        <f>+SUM(D94:G94)</f>
        <v>16799</v>
      </c>
    </row>
    <row r="95" spans="1:9" ht="13.5" thickBot="1">
      <c r="A95" s="30" t="s">
        <v>45</v>
      </c>
      <c r="B95" s="51"/>
      <c r="C95" s="52"/>
      <c r="D95" s="53">
        <f t="shared" si="11"/>
        <v>16345</v>
      </c>
      <c r="E95" s="53">
        <f t="shared" si="11"/>
        <v>538</v>
      </c>
      <c r="F95" s="53">
        <f t="shared" si="11"/>
        <v>332</v>
      </c>
      <c r="G95" s="59">
        <f t="shared" si="11"/>
        <v>16</v>
      </c>
      <c r="H95" s="53">
        <f>+SUM(E95:G95)</f>
        <v>886</v>
      </c>
      <c r="I95" s="60">
        <f>+SUM(D95:G95)</f>
        <v>17231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5" t="s">
        <v>48</v>
      </c>
      <c r="B100" s="156"/>
      <c r="C100" s="156"/>
      <c r="D100" s="156"/>
      <c r="E100" s="156"/>
      <c r="F100" s="156"/>
      <c r="G100" s="156"/>
      <c r="H100" s="156"/>
      <c r="I100" s="157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14874</v>
      </c>
      <c r="H103" s="118">
        <v>9980</v>
      </c>
      <c r="I103" s="91">
        <f>SUM(G103:H103)</f>
        <v>24854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58015</v>
      </c>
      <c r="H104" s="118">
        <v>53166</v>
      </c>
      <c r="I104" s="91">
        <f>SUM(G104:H104)</f>
        <v>111181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0.2563819701801258</v>
      </c>
      <c r="H105" s="120">
        <f>H103/H104</f>
        <v>0.18771395252605047</v>
      </c>
      <c r="I105" s="121">
        <f>I103/I104</f>
        <v>0.22354538994972162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56.07</v>
      </c>
      <c r="H107" s="146">
        <v>44.37</v>
      </c>
      <c r="I107" s="122">
        <f>SUM(G107:H107)</f>
        <v>100.44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219.04</v>
      </c>
      <c r="H108" s="146">
        <v>240.4788</v>
      </c>
      <c r="I108" s="122">
        <f>SUM(G108:H108)</f>
        <v>459.5188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0.25598064280496713</v>
      </c>
      <c r="H109" s="126">
        <f>H107/H108</f>
        <v>0.18450690871710934</v>
      </c>
      <c r="I109" s="127">
        <f>I107/I108</f>
        <v>0.21857647608759423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58" t="s">
        <v>54</v>
      </c>
      <c r="B113" s="159"/>
      <c r="C113" s="159"/>
      <c r="D113" s="159"/>
      <c r="E113" s="159"/>
      <c r="F113" s="159"/>
      <c r="G113" s="159"/>
      <c r="H113" s="159"/>
      <c r="I113" s="160"/>
    </row>
    <row r="114" spans="1:9" ht="12.75">
      <c r="A114" s="158" t="s">
        <v>55</v>
      </c>
      <c r="B114" s="159"/>
      <c r="C114" s="159"/>
      <c r="D114" s="159"/>
      <c r="E114" s="159"/>
      <c r="F114" s="159"/>
      <c r="G114" s="159"/>
      <c r="H114" s="159"/>
      <c r="I114" s="160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7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8</v>
      </c>
      <c r="F119" s="132">
        <v>26</v>
      </c>
      <c r="G119" s="132">
        <v>4</v>
      </c>
      <c r="H119" s="132">
        <v>85</v>
      </c>
      <c r="I119" s="148">
        <v>125</v>
      </c>
      <c r="J119" s="130">
        <f>SUM(E119:I119)</f>
        <v>248</v>
      </c>
    </row>
    <row r="120" spans="1:10" ht="13.5" thickBot="1">
      <c r="A120" s="56" t="s">
        <v>59</v>
      </c>
      <c r="B120" s="54"/>
      <c r="C120" s="54"/>
      <c r="D120" s="133"/>
      <c r="E120" s="134">
        <v>7</v>
      </c>
      <c r="F120" s="134">
        <v>41.89</v>
      </c>
      <c r="G120" s="134">
        <v>2.6</v>
      </c>
      <c r="H120" s="135">
        <v>52.2</v>
      </c>
      <c r="I120" s="149">
        <v>42</v>
      </c>
      <c r="J120" s="136">
        <f>SUM(E120:I120)</f>
        <v>145.69</v>
      </c>
    </row>
    <row r="122" ht="12.75">
      <c r="A122" s="4" t="s">
        <v>60</v>
      </c>
    </row>
    <row r="123" ht="13.5" customHeight="1">
      <c r="A123" s="4"/>
    </row>
    <row r="124" ht="1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2021-04-16T15:37:15Z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