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 defaultThemeVersion="124226"/>
  <bookViews>
    <workbookView xWindow="-15" yWindow="45" windowWidth="23865" windowHeight="1638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G62" i="1"/>
  <c r="D62" i="1"/>
  <c r="I21" i="1"/>
  <c r="H21" i="1"/>
  <c r="I118" i="1"/>
  <c r="D60" i="1"/>
  <c r="D30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G35" i="1"/>
  <c r="I31" i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<sst xmlns="http://schemas.openxmlformats.org/spreadsheetml/2006/main" count="156" uniqueCount="76">
  <si>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</si>
  <si>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</si>
  <si>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</si>
  <si>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</si>
  <si>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</si>
  <si>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</si>
  <si>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</si>
  <si>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</si>
  <si>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</si>
  <si>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</si>
  <si>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</si>
  <si>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</si>
  <si>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</si>
  <si>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</si>
  <si>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</si>
  <si>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</si>
  <si>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</si>
  <si>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</si>
  <si>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</si>
  <si>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</si>
  <si>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</si>
  <si>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</si>
  <si>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</si>
  <si>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</si>
  <si>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</si>
  <si>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</si>
  <si>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</si>
  <si>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</si>
  <si>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</si>
  <si>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</si>
  <si>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</si>
  <si>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</si>
  <si>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</si>
  <si>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</si>
  <si>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</si>
  <si>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</si>
  <si>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</si>
  <si>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</si>
  <si>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</si>
  <si>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</si>
  <si>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</si>
  <si>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</si>
  <si>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</si>
  <si>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</si>
  <si>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</si>
  <si>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</si>
  <si>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</si>
  <si>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</si>
  <si>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</si>
  <si>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</si>
  <si>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</si>
  <si>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</si>
  <si>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</si>
  <si>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</si>
  <si>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</si>
  <si>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</si>
  <si>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</si>
  <si>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</si>
  <si>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</si>
  <si>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</si>
  <si>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</si>
  <si>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</si>
  <si>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</si>
  <si>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</si>
  <si>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</si>
  <si>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</si>
  <si>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</si>
  <si>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</si>
  <si>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</si>
  <si>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</si>
  <si>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</si>
  <si>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</si>
  <si>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</si>
  <si>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</si>
  <si>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</si>
  <si>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March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</si>
</sst>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10" fillId="0" borderId="0" xfId="0" applyFont="1"/>
    <xf numFmtId="3" fontId="1" fillId="3" borderId="1" xfId="0" applyNumberFormat="1" applyFont="1" applyFill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4"/>
  <sheetViews>
    <sheetView tabSelected="1" topLeftCell="A106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2" x14ac:dyDescent="0.2">
      <c r="F2" s="5" t="s">
        <v>17</v>
      </c>
    </row>
    <row r="3" spans="1:12" x14ac:dyDescent="0.2">
      <c r="F3" s="5" t="s">
        <v>18</v>
      </c>
      <c r="H3" s="86"/>
    </row>
    <row r="4" spans="1:12" x14ac:dyDescent="0.2">
      <c r="D4" s="86"/>
      <c r="E4" s="86"/>
      <c r="F4" s="22" t="s">
        <v>75</v>
      </c>
      <c r="G4" s="86"/>
      <c r="H4" s="86"/>
    </row>
    <row r="5" spans="1:12" x14ac:dyDescent="0.2">
      <c r="F5" s="153"/>
      <c r="H5" s="152"/>
      <c r="I5" s="152"/>
      <c r="J5" s="152"/>
    </row>
    <row r="6" spans="1:12" x14ac:dyDescent="0.2">
      <c r="E6" s="87"/>
      <c r="F6" s="87" t="s">
        <v>19</v>
      </c>
    </row>
    <row r="7" spans="1:12" ht="13.5" thickBot="1" x14ac:dyDescent="0.25"/>
    <row r="8" spans="1:12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2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2" x14ac:dyDescent="0.2">
      <c r="A10" s="29" t="s">
        <v>13</v>
      </c>
      <c r="B10" s="2"/>
      <c r="C10" s="23"/>
      <c r="D10" s="89">
        <v>27949</v>
      </c>
      <c r="E10" s="89">
        <v>7047</v>
      </c>
      <c r="F10" s="89">
        <v>3571</v>
      </c>
      <c r="G10" s="89">
        <v>104</v>
      </c>
      <c r="H10" s="89">
        <f>+SUM(E10:G10)</f>
        <v>10722</v>
      </c>
      <c r="I10" s="90">
        <f>SUM(D10:G10)</f>
        <v>38671</v>
      </c>
    </row>
    <row r="11" spans="1:12" s="67" customFormat="1" x14ac:dyDescent="0.2">
      <c r="A11" s="29" t="s">
        <v>28</v>
      </c>
      <c r="B11" s="66"/>
      <c r="C11" s="66"/>
      <c r="D11" s="91">
        <v>285666</v>
      </c>
      <c r="E11" s="91">
        <v>36256</v>
      </c>
      <c r="F11" s="91">
        <v>16796</v>
      </c>
      <c r="G11" s="92">
        <v>614</v>
      </c>
      <c r="H11" s="89">
        <f>+SUM(E11:G11)</f>
        <v>53666</v>
      </c>
      <c r="I11" s="90">
        <f>SUM(D11:G11)</f>
        <v>339332</v>
      </c>
    </row>
    <row r="12" spans="1:12" x14ac:dyDescent="0.2">
      <c r="A12" s="29" t="s">
        <v>65</v>
      </c>
      <c r="B12" s="2"/>
      <c r="C12" s="2"/>
      <c r="D12" s="146">
        <v>26815</v>
      </c>
      <c r="E12" s="146">
        <v>8406</v>
      </c>
      <c r="F12" s="146">
        <v>2980</v>
      </c>
      <c r="G12" s="146">
        <v>83</v>
      </c>
      <c r="H12" s="89">
        <f>+SUM(E12:G12)</f>
        <v>11469</v>
      </c>
      <c r="I12" s="90">
        <f>SUM(D12:G12)</f>
        <v>38284</v>
      </c>
    </row>
    <row r="13" spans="1:12" ht="15.75" x14ac:dyDescent="0.25">
      <c r="A13" s="29" t="s">
        <v>29</v>
      </c>
      <c r="B13" s="2"/>
      <c r="C13" s="2"/>
      <c r="D13" s="146">
        <v>107246</v>
      </c>
      <c r="E13" s="146">
        <v>11263</v>
      </c>
      <c r="F13" s="146">
        <v>9948</v>
      </c>
      <c r="G13" s="146">
        <v>503</v>
      </c>
      <c r="H13" s="89">
        <f>+SUM(E13:G13)</f>
        <v>21714</v>
      </c>
      <c r="I13" s="90">
        <f>SUM(D13:G13)</f>
        <v>128960</v>
      </c>
      <c r="L13" s="154"/>
    </row>
    <row r="14" spans="1:12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2" ht="13.5" thickBot="1" x14ac:dyDescent="0.25">
      <c r="A15" s="30" t="s">
        <v>27</v>
      </c>
      <c r="B15" s="31"/>
      <c r="C15" s="32"/>
      <c r="D15" s="148">
        <f>SUM(D10:D13)</f>
        <v>447676</v>
      </c>
      <c r="E15" s="148">
        <f>SUM(E10:E13)</f>
        <v>62972</v>
      </c>
      <c r="F15" s="148">
        <f>SUM(F10:F13)</f>
        <v>33295</v>
      </c>
      <c r="G15" s="148">
        <f>SUM(G10:G13)</f>
        <v>1304</v>
      </c>
      <c r="H15" s="33">
        <f t="shared" ref="H15" si="0">SUM(H10:H13)</f>
        <v>97571</v>
      </c>
      <c r="I15" s="34">
        <f>SUM(I10:I13)</f>
        <v>545247</v>
      </c>
    </row>
    <row r="16" spans="1:12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229631</v>
      </c>
      <c r="E20" s="89">
        <v>28845</v>
      </c>
      <c r="F20" s="89">
        <v>6560</v>
      </c>
      <c r="G20" s="89">
        <v>112</v>
      </c>
      <c r="H20" s="89">
        <f>+SUM(E20:G20)</f>
        <v>35517</v>
      </c>
      <c r="I20" s="90">
        <f>SUM(D20:G20)</f>
        <v>265148</v>
      </c>
    </row>
    <row r="21" spans="1:9" s="67" customFormat="1" x14ac:dyDescent="0.2">
      <c r="A21" s="29" t="s">
        <v>31</v>
      </c>
      <c r="B21" s="66"/>
      <c r="C21" s="66"/>
      <c r="D21" s="91">
        <v>1141865</v>
      </c>
      <c r="E21" s="91">
        <v>102581</v>
      </c>
      <c r="F21" s="91">
        <v>26590</v>
      </c>
      <c r="G21" s="91">
        <v>645</v>
      </c>
      <c r="H21" s="89">
        <f>+SUM(E21:G21)</f>
        <v>129816</v>
      </c>
      <c r="I21" s="90">
        <f>SUM(D21:G21)</f>
        <v>1271681</v>
      </c>
    </row>
    <row r="22" spans="1:9" x14ac:dyDescent="0.2">
      <c r="A22" s="29" t="s">
        <v>65</v>
      </c>
      <c r="B22" s="2"/>
      <c r="C22" s="2"/>
      <c r="D22" s="146">
        <v>176119</v>
      </c>
      <c r="E22" s="146">
        <v>26836</v>
      </c>
      <c r="F22" s="146">
        <v>5415</v>
      </c>
      <c r="G22" s="146">
        <v>87</v>
      </c>
      <c r="H22" s="89">
        <f>+SUM(E22:G22)</f>
        <v>32338</v>
      </c>
      <c r="I22" s="90">
        <f>SUM(D22:G22)</f>
        <v>208457</v>
      </c>
    </row>
    <row r="23" spans="1:9" x14ac:dyDescent="0.2">
      <c r="A23" s="29" t="s">
        <v>29</v>
      </c>
      <c r="B23" s="2"/>
      <c r="C23" s="2"/>
      <c r="D23" s="146">
        <v>511500</v>
      </c>
      <c r="E23" s="146">
        <v>32507</v>
      </c>
      <c r="F23" s="146">
        <v>17278</v>
      </c>
      <c r="G23" s="146">
        <v>604</v>
      </c>
      <c r="H23" s="89">
        <f>+SUM(E23:G23)</f>
        <v>50389</v>
      </c>
      <c r="I23" s="90">
        <f>SUM(D23:G23)</f>
        <v>561889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2059115</v>
      </c>
      <c r="E25" s="33">
        <f t="shared" si="1"/>
        <v>190769</v>
      </c>
      <c r="F25" s="33">
        <f t="shared" si="1"/>
        <v>55843</v>
      </c>
      <c r="G25" s="33">
        <f t="shared" si="1"/>
        <v>1448</v>
      </c>
      <c r="H25" s="33">
        <f t="shared" si="1"/>
        <v>248060</v>
      </c>
      <c r="I25" s="34">
        <f t="shared" si="1"/>
        <v>2307175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0.12171266074702457</v>
      </c>
      <c r="E30" s="97">
        <f t="shared" si="2"/>
        <v>0.24430577223088923</v>
      </c>
      <c r="F30" s="97">
        <f t="shared" si="2"/>
        <v>0.54435975609756093</v>
      </c>
      <c r="G30" s="97">
        <f t="shared" si="2"/>
        <v>0.9285714285714286</v>
      </c>
      <c r="H30" s="97">
        <f t="shared" ref="H30" si="3">H10/H20</f>
        <v>0.30188360503420897</v>
      </c>
      <c r="I30" s="98">
        <f>I10/I20</f>
        <v>0.1458468477982108</v>
      </c>
    </row>
    <row r="31" spans="1:9" x14ac:dyDescent="0.2">
      <c r="A31" s="29" t="s">
        <v>31</v>
      </c>
      <c r="B31" s="2"/>
      <c r="C31" s="3"/>
      <c r="D31" s="97">
        <f t="shared" si="2"/>
        <v>0.25017493311380945</v>
      </c>
      <c r="E31" s="97">
        <f t="shared" si="2"/>
        <v>0.35343777112720681</v>
      </c>
      <c r="F31" s="97">
        <f t="shared" si="2"/>
        <v>0.63166603986461078</v>
      </c>
      <c r="G31" s="97">
        <f t="shared" si="2"/>
        <v>0.95193798449612399</v>
      </c>
      <c r="H31" s="97">
        <f t="shared" ref="D31:I33" si="4">H11/H21</f>
        <v>0.41340050533062178</v>
      </c>
      <c r="I31" s="98">
        <f t="shared" si="4"/>
        <v>0.26683735936921288</v>
      </c>
    </row>
    <row r="32" spans="1:9" x14ac:dyDescent="0.2">
      <c r="A32" s="29" t="s">
        <v>65</v>
      </c>
      <c r="B32" s="2"/>
      <c r="C32" s="3"/>
      <c r="D32" s="97">
        <f>D12/D22</f>
        <v>0.15225500939705541</v>
      </c>
      <c r="E32" s="97">
        <f t="shared" si="4"/>
        <v>0.31323595170666269</v>
      </c>
      <c r="F32" s="97">
        <f t="shared" si="4"/>
        <v>0.55032317636195749</v>
      </c>
      <c r="G32" s="97">
        <f t="shared" si="4"/>
        <v>0.95402298850574707</v>
      </c>
      <c r="H32" s="97">
        <f t="shared" si="4"/>
        <v>0.35466015214298968</v>
      </c>
      <c r="I32" s="98">
        <f t="shared" si="4"/>
        <v>0.18365418287704419</v>
      </c>
    </row>
    <row r="33" spans="1:9" x14ac:dyDescent="0.2">
      <c r="A33" s="29" t="s">
        <v>29</v>
      </c>
      <c r="B33" s="2"/>
      <c r="C33" s="3"/>
      <c r="D33" s="97">
        <f t="shared" si="4"/>
        <v>0.20966959921798631</v>
      </c>
      <c r="E33" s="97">
        <f t="shared" si="4"/>
        <v>0.34647921986033775</v>
      </c>
      <c r="F33" s="97">
        <f t="shared" si="4"/>
        <v>0.57576108345873367</v>
      </c>
      <c r="G33" s="97">
        <f t="shared" si="4"/>
        <v>0.83278145695364236</v>
      </c>
      <c r="H33" s="97">
        <f t="shared" si="4"/>
        <v>0.43092738494512689</v>
      </c>
      <c r="I33" s="98">
        <f t="shared" si="4"/>
        <v>0.2295115227384768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0.21741184926533971</v>
      </c>
      <c r="E35" s="63">
        <f t="shared" si="5"/>
        <v>0.33009556059946848</v>
      </c>
      <c r="F35" s="63">
        <f t="shared" si="5"/>
        <v>0.59622513117131959</v>
      </c>
      <c r="G35" s="63">
        <f t="shared" si="5"/>
        <v>0.90055248618784534</v>
      </c>
      <c r="H35" s="63">
        <f t="shared" si="5"/>
        <v>0.39333628960735306</v>
      </c>
      <c r="I35" s="64">
        <f t="shared" si="5"/>
        <v>0.23632667656332962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79.400000000000006</v>
      </c>
      <c r="E40" s="89">
        <v>21</v>
      </c>
      <c r="F40" s="89">
        <v>240.5</v>
      </c>
      <c r="G40" s="89">
        <v>242.2</v>
      </c>
      <c r="H40" s="89">
        <f>+SUM(E40:G40)</f>
        <v>503.7</v>
      </c>
      <c r="I40" s="90">
        <f>SUM(D40:G40)</f>
        <v>583.09999999999991</v>
      </c>
    </row>
    <row r="41" spans="1:9" s="67" customFormat="1" x14ac:dyDescent="0.2">
      <c r="A41" s="37" t="s">
        <v>31</v>
      </c>
      <c r="B41" s="68"/>
      <c r="C41" s="68"/>
      <c r="D41" s="91">
        <v>1030.24</v>
      </c>
      <c r="E41" s="91">
        <v>119.85</v>
      </c>
      <c r="F41" s="91">
        <v>1312.06</v>
      </c>
      <c r="G41" s="101">
        <v>1239.72</v>
      </c>
      <c r="H41" s="89">
        <f>+SUM(E41:G41)</f>
        <v>2671.63</v>
      </c>
      <c r="I41" s="90">
        <f>SUM(D41:G41)</f>
        <v>3701.87</v>
      </c>
    </row>
    <row r="42" spans="1:9" x14ac:dyDescent="0.2">
      <c r="A42" s="37" t="s">
        <v>65</v>
      </c>
      <c r="B42" s="6"/>
      <c r="C42" s="6"/>
      <c r="D42" s="146">
        <v>95.8</v>
      </c>
      <c r="E42" s="146">
        <v>32.200000000000003</v>
      </c>
      <c r="F42" s="146">
        <v>165.5</v>
      </c>
      <c r="G42" s="146">
        <v>133.6</v>
      </c>
      <c r="H42" s="103">
        <f>+SUM(E42:G42)</f>
        <v>331.29999999999995</v>
      </c>
      <c r="I42" s="90">
        <f>SUM(D42:G42)</f>
        <v>427.1</v>
      </c>
    </row>
    <row r="43" spans="1:9" x14ac:dyDescent="0.2">
      <c r="A43" s="37" t="s">
        <v>29</v>
      </c>
      <c r="B43" s="6"/>
      <c r="C43" s="6"/>
      <c r="D43" s="89">
        <v>362.3</v>
      </c>
      <c r="E43" s="89">
        <v>42.1</v>
      </c>
      <c r="F43" s="89">
        <v>722.2</v>
      </c>
      <c r="G43" s="89">
        <v>720.2</v>
      </c>
      <c r="H43" s="89">
        <f>+SUM(E43:G43)</f>
        <v>1484.5</v>
      </c>
      <c r="I43" s="90">
        <f>SUM(D43:G43)</f>
        <v>1846.8000000000002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1567.74</v>
      </c>
      <c r="E45" s="33">
        <f t="shared" si="6"/>
        <v>215.15</v>
      </c>
      <c r="F45" s="33">
        <f t="shared" si="6"/>
        <v>2440.2600000000002</v>
      </c>
      <c r="G45" s="33">
        <f t="shared" si="6"/>
        <v>2335.7200000000003</v>
      </c>
      <c r="H45" s="33">
        <f t="shared" si="6"/>
        <v>4991.13</v>
      </c>
      <c r="I45" s="34">
        <f t="shared" si="6"/>
        <v>6558.87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640.1</v>
      </c>
      <c r="E50" s="89">
        <v>74.599999999999994</v>
      </c>
      <c r="F50" s="89">
        <v>348.3</v>
      </c>
      <c r="G50" s="155">
        <v>255.9</v>
      </c>
      <c r="H50" s="89">
        <f>+SUM(E50:G50)</f>
        <v>678.8</v>
      </c>
      <c r="I50" s="104">
        <f>SUM(D50:G50)</f>
        <v>1318.9</v>
      </c>
    </row>
    <row r="51" spans="1:9" s="67" customFormat="1" x14ac:dyDescent="0.2">
      <c r="A51" s="37" t="s">
        <v>31</v>
      </c>
      <c r="B51" s="68"/>
      <c r="C51" s="68"/>
      <c r="D51" s="91">
        <v>3923.51</v>
      </c>
      <c r="E51" s="91">
        <v>339.4</v>
      </c>
      <c r="F51" s="91">
        <v>1753.92</v>
      </c>
      <c r="G51" s="91">
        <v>1294.47</v>
      </c>
      <c r="H51" s="89">
        <f>+SUM(E51:G51)</f>
        <v>3387.79</v>
      </c>
      <c r="I51" s="104">
        <f>SUM(D51:G51)</f>
        <v>7311.3</v>
      </c>
    </row>
    <row r="52" spans="1:9" x14ac:dyDescent="0.2">
      <c r="A52" s="37" t="s">
        <v>65</v>
      </c>
      <c r="B52" s="6"/>
      <c r="C52" s="6"/>
      <c r="D52" s="146">
        <v>536.5</v>
      </c>
      <c r="E52" s="146">
        <v>75.5</v>
      </c>
      <c r="F52" s="146">
        <v>231.2</v>
      </c>
      <c r="G52" s="146">
        <v>136.69999999999999</v>
      </c>
      <c r="H52" s="103">
        <f>+SUM(E52:G52)</f>
        <v>443.4</v>
      </c>
      <c r="I52" s="104">
        <f>SUM(D52:G52)</f>
        <v>979.90000000000009</v>
      </c>
    </row>
    <row r="53" spans="1:9" x14ac:dyDescent="0.2">
      <c r="A53" s="37" t="s">
        <v>29</v>
      </c>
      <c r="B53" s="6"/>
      <c r="C53" s="6"/>
      <c r="D53" s="89">
        <v>1616.4</v>
      </c>
      <c r="E53" s="89">
        <v>96.6</v>
      </c>
      <c r="F53" s="89">
        <v>956.9</v>
      </c>
      <c r="G53" s="89">
        <v>789.4</v>
      </c>
      <c r="H53" s="89">
        <f>+SUM(E53:G53)</f>
        <v>1842.9</v>
      </c>
      <c r="I53" s="104">
        <f>SUM(D53:G53)</f>
        <v>3459.3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6716.51</v>
      </c>
      <c r="E55" s="33">
        <f t="shared" si="7"/>
        <v>586.1</v>
      </c>
      <c r="F55" s="33">
        <f t="shared" si="7"/>
        <v>3290.32</v>
      </c>
      <c r="G55" s="33">
        <f t="shared" si="7"/>
        <v>2476.4700000000003</v>
      </c>
      <c r="H55" s="33">
        <f t="shared" si="7"/>
        <v>6352.8899999999994</v>
      </c>
      <c r="I55" s="34">
        <f t="shared" si="7"/>
        <v>13069.400000000001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0.12404311826277145</v>
      </c>
      <c r="E60" s="97">
        <f t="shared" ref="E60:I60" si="8">E40/E50</f>
        <v>0.28150134048257375</v>
      </c>
      <c r="F60" s="97">
        <f t="shared" si="8"/>
        <v>0.69049669824863624</v>
      </c>
      <c r="G60" s="97">
        <f t="shared" si="8"/>
        <v>0.94646346228995692</v>
      </c>
      <c r="H60" s="97">
        <f t="shared" si="8"/>
        <v>0.74204478491455517</v>
      </c>
      <c r="I60" s="98">
        <f t="shared" si="8"/>
        <v>0.44211084995071642</v>
      </c>
    </row>
    <row r="61" spans="1:9" x14ac:dyDescent="0.2">
      <c r="A61" s="37" t="s">
        <v>31</v>
      </c>
      <c r="B61" s="2"/>
      <c r="C61" s="3"/>
      <c r="D61" s="97">
        <f>D41/D51</f>
        <v>0.26258120917239919</v>
      </c>
      <c r="E61" s="97">
        <f>E41/E51</f>
        <v>0.35312315851502651</v>
      </c>
      <c r="F61" s="97">
        <f>F41/F51</f>
        <v>0.74807288815909501</v>
      </c>
      <c r="G61" s="97">
        <f>G41/G51</f>
        <v>0.95770469767549649</v>
      </c>
      <c r="H61" s="97">
        <f>H41/H51</f>
        <v>0.78860555111149155</v>
      </c>
      <c r="I61" s="98">
        <f t="shared" ref="H61:I63" si="9">I41/I51</f>
        <v>0.50632172117133745</v>
      </c>
    </row>
    <row r="62" spans="1:9" x14ac:dyDescent="0.2">
      <c r="A62" s="37" t="s">
        <v>65</v>
      </c>
      <c r="B62" s="2"/>
      <c r="C62" s="3"/>
      <c r="D62" s="97">
        <f>D42/D52</f>
        <v>0.17856477166821993</v>
      </c>
      <c r="E62" s="97">
        <f t="shared" ref="D62:G63" si="10">E42/E52</f>
        <v>0.42649006622516561</v>
      </c>
      <c r="F62" s="97">
        <f t="shared" si="10"/>
        <v>0.71583044982698962</v>
      </c>
      <c r="G62" s="97">
        <f>G42/G52</f>
        <v>0.97732260424286765</v>
      </c>
      <c r="H62" s="97">
        <f>H42/H52</f>
        <v>0.74718087505638242</v>
      </c>
      <c r="I62" s="98">
        <f t="shared" si="9"/>
        <v>0.43586080212266554</v>
      </c>
    </row>
    <row r="63" spans="1:9" x14ac:dyDescent="0.2">
      <c r="A63" s="37" t="s">
        <v>29</v>
      </c>
      <c r="B63" s="2"/>
      <c r="C63" s="3"/>
      <c r="D63" s="97">
        <f t="shared" si="10"/>
        <v>0.22414006434050976</v>
      </c>
      <c r="E63" s="97">
        <f t="shared" si="10"/>
        <v>0.43581780538302284</v>
      </c>
      <c r="F63" s="97">
        <f t="shared" si="10"/>
        <v>0.75472881178806572</v>
      </c>
      <c r="G63" s="97">
        <f t="shared" si="10"/>
        <v>0.91233848492525982</v>
      </c>
      <c r="H63" s="97">
        <f t="shared" si="9"/>
        <v>0.80552390254490203</v>
      </c>
      <c r="I63" s="98">
        <f t="shared" si="9"/>
        <v>0.53386523285057674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0.23341586627578906</v>
      </c>
      <c r="E65" s="63">
        <f t="shared" si="11"/>
        <v>0.36708752772564407</v>
      </c>
      <c r="F65" s="63">
        <f t="shared" si="11"/>
        <v>0.74164822874370884</v>
      </c>
      <c r="G65" s="63">
        <f t="shared" si="11"/>
        <v>0.94316506963540847</v>
      </c>
      <c r="H65" s="63">
        <f t="shared" si="11"/>
        <v>0.78564716215769526</v>
      </c>
      <c r="I65" s="64">
        <f t="shared" si="11"/>
        <v>0.50184935804245023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28</v>
      </c>
      <c r="E70" s="106">
        <v>31</v>
      </c>
      <c r="F70" s="106">
        <v>31</v>
      </c>
      <c r="G70" s="106">
        <v>17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60</v>
      </c>
      <c r="E71" s="92">
        <v>62</v>
      </c>
      <c r="F71" s="92">
        <v>57</v>
      </c>
      <c r="G71" s="92">
        <v>22</v>
      </c>
      <c r="H71" s="107"/>
      <c r="I71" s="108"/>
    </row>
    <row r="72" spans="1:9" x14ac:dyDescent="0.2">
      <c r="A72" s="37" t="s">
        <v>65</v>
      </c>
      <c r="B72" s="2"/>
      <c r="C72" s="2"/>
      <c r="D72" s="109">
        <v>40</v>
      </c>
      <c r="E72" s="109">
        <v>47</v>
      </c>
      <c r="F72" s="109">
        <v>40</v>
      </c>
      <c r="G72" s="109">
        <v>16</v>
      </c>
      <c r="H72" s="107"/>
      <c r="I72" s="108"/>
    </row>
    <row r="73" spans="1:9" x14ac:dyDescent="0.2">
      <c r="A73" s="37" t="s">
        <v>29</v>
      </c>
      <c r="B73" s="2"/>
      <c r="C73" s="2"/>
      <c r="D73" s="109">
        <v>49</v>
      </c>
      <c r="E73" s="109">
        <v>49</v>
      </c>
      <c r="F73" s="109">
        <v>49</v>
      </c>
      <c r="G73" s="109">
        <v>25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527</v>
      </c>
      <c r="E84" s="70">
        <v>68</v>
      </c>
      <c r="F84" s="70">
        <v>35</v>
      </c>
      <c r="G84" s="70">
        <v>6</v>
      </c>
      <c r="H84" s="69">
        <f t="shared" ref="H84:H89" si="12">SUM(E84:G84)</f>
        <v>109</v>
      </c>
      <c r="I84" s="71">
        <f t="shared" ref="I84:I91" si="13">SUM(D84:G84)</f>
        <v>636</v>
      </c>
    </row>
    <row r="85" spans="1:9" x14ac:dyDescent="0.2">
      <c r="A85" s="29" t="s">
        <v>15</v>
      </c>
      <c r="B85" s="2"/>
      <c r="C85" s="2"/>
      <c r="D85" s="69">
        <v>492</v>
      </c>
      <c r="E85" s="70">
        <v>91</v>
      </c>
      <c r="F85" s="70">
        <v>46</v>
      </c>
      <c r="G85" s="70">
        <v>62</v>
      </c>
      <c r="H85" s="69">
        <f t="shared" si="12"/>
        <v>199</v>
      </c>
      <c r="I85" s="71">
        <f t="shared" si="13"/>
        <v>691</v>
      </c>
    </row>
    <row r="86" spans="1:9" s="67" customFormat="1" x14ac:dyDescent="0.2">
      <c r="A86" s="29" t="s">
        <v>40</v>
      </c>
      <c r="B86" s="66"/>
      <c r="C86" s="66"/>
      <c r="D86" s="72">
        <v>12107</v>
      </c>
      <c r="E86" s="73">
        <v>407</v>
      </c>
      <c r="F86" s="72">
        <v>206</v>
      </c>
      <c r="G86" s="74">
        <v>5</v>
      </c>
      <c r="H86" s="69">
        <f>SUM(E86:G86)</f>
        <v>618</v>
      </c>
      <c r="I86" s="71">
        <f t="shared" si="13"/>
        <v>12725</v>
      </c>
    </row>
    <row r="87" spans="1:9" s="67" customFormat="1" x14ac:dyDescent="0.2">
      <c r="A87" s="29" t="s">
        <v>41</v>
      </c>
      <c r="B87" s="66"/>
      <c r="C87" s="66"/>
      <c r="D87" s="72">
        <v>9075</v>
      </c>
      <c r="E87" s="73">
        <v>429</v>
      </c>
      <c r="F87" s="72">
        <v>209</v>
      </c>
      <c r="G87" s="74">
        <v>5</v>
      </c>
      <c r="H87" s="69">
        <f t="shared" si="12"/>
        <v>643</v>
      </c>
      <c r="I87" s="71">
        <f t="shared" si="13"/>
        <v>9718</v>
      </c>
    </row>
    <row r="88" spans="1:9" x14ac:dyDescent="0.2">
      <c r="A88" s="29" t="s">
        <v>66</v>
      </c>
      <c r="B88" s="2"/>
      <c r="C88" s="2"/>
      <c r="D88" s="144">
        <v>486</v>
      </c>
      <c r="E88" s="145">
        <v>43</v>
      </c>
      <c r="F88" s="145">
        <v>16</v>
      </c>
      <c r="G88" s="145">
        <v>0</v>
      </c>
      <c r="H88" s="69">
        <f t="shared" si="12"/>
        <v>59</v>
      </c>
      <c r="I88" s="71">
        <f t="shared" si="13"/>
        <v>545</v>
      </c>
    </row>
    <row r="89" spans="1:9" x14ac:dyDescent="0.2">
      <c r="A89" s="29" t="s">
        <v>67</v>
      </c>
      <c r="B89" s="2"/>
      <c r="C89" s="2"/>
      <c r="D89" s="144">
        <v>818</v>
      </c>
      <c r="E89" s="145">
        <v>105</v>
      </c>
      <c r="F89" s="145">
        <v>63</v>
      </c>
      <c r="G89" s="145">
        <v>1</v>
      </c>
      <c r="H89" s="69">
        <f t="shared" si="12"/>
        <v>169</v>
      </c>
      <c r="I89" s="71">
        <f t="shared" si="13"/>
        <v>987</v>
      </c>
    </row>
    <row r="90" spans="1:9" x14ac:dyDescent="0.2">
      <c r="A90" s="29" t="s">
        <v>42</v>
      </c>
      <c r="B90" s="2"/>
      <c r="C90" s="2"/>
      <c r="D90" s="69">
        <v>1753</v>
      </c>
      <c r="E90" s="69">
        <v>62</v>
      </c>
      <c r="F90" s="69">
        <v>45</v>
      </c>
      <c r="G90" s="69">
        <v>0</v>
      </c>
      <c r="H90" s="69">
        <f>SUM(E90:G90)</f>
        <v>107</v>
      </c>
      <c r="I90" s="71">
        <f t="shared" si="13"/>
        <v>1860</v>
      </c>
    </row>
    <row r="91" spans="1:9" x14ac:dyDescent="0.2">
      <c r="A91" s="29" t="s">
        <v>43</v>
      </c>
      <c r="B91" s="2"/>
      <c r="C91" s="2"/>
      <c r="D91" s="69">
        <v>2151</v>
      </c>
      <c r="E91" s="69">
        <v>216</v>
      </c>
      <c r="F91" s="69">
        <v>190</v>
      </c>
      <c r="G91" s="69">
        <v>10</v>
      </c>
      <c r="H91" s="76">
        <f>SUM(E91:G91)</f>
        <v>416</v>
      </c>
      <c r="I91" s="71">
        <f t="shared" si="13"/>
        <v>2567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14873</v>
      </c>
      <c r="E93" s="21">
        <f t="shared" si="14"/>
        <v>580</v>
      </c>
      <c r="F93" s="21">
        <f t="shared" si="14"/>
        <v>302</v>
      </c>
      <c r="G93" s="61">
        <f t="shared" si="14"/>
        <v>11</v>
      </c>
      <c r="H93" s="21">
        <f>+SUM(E93:G93)</f>
        <v>893</v>
      </c>
      <c r="I93" s="62">
        <f>+SUM(D93:G93)</f>
        <v>15766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12536</v>
      </c>
      <c r="E94" s="53">
        <f t="shared" si="14"/>
        <v>841</v>
      </c>
      <c r="F94" s="53">
        <f t="shared" si="14"/>
        <v>508</v>
      </c>
      <c r="G94" s="59">
        <f t="shared" si="14"/>
        <v>78</v>
      </c>
      <c r="H94" s="53">
        <f>+SUM(E94:G94)</f>
        <v>1427</v>
      </c>
      <c r="I94" s="60">
        <f>+SUM(D94:G94)</f>
        <v>13963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6" t="s">
        <v>48</v>
      </c>
      <c r="B99" s="157"/>
      <c r="C99" s="157"/>
      <c r="D99" s="157"/>
      <c r="E99" s="157"/>
      <c r="F99" s="157"/>
      <c r="G99" s="157"/>
      <c r="H99" s="157"/>
      <c r="I99" s="158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16906</v>
      </c>
      <c r="H102" s="124">
        <v>12282</v>
      </c>
      <c r="I102" s="95">
        <f>SUM(G102:H102)</f>
        <v>29188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58511</v>
      </c>
      <c r="H103" s="124">
        <v>53764</v>
      </c>
      <c r="I103" s="95">
        <f>SUM(G103:H103)</f>
        <v>112275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0.28893712293414914</v>
      </c>
      <c r="H104" s="126">
        <f>H102/H103</f>
        <v>0.22844282419462839</v>
      </c>
      <c r="I104" s="127">
        <f>I102/I103</f>
        <v>0.25996882654197284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79.02</v>
      </c>
      <c r="H106" s="128">
        <v>62.468200000000003</v>
      </c>
      <c r="I106" s="129">
        <f>SUM(G106:H106)</f>
        <v>141.48820000000001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266.91000000000003</v>
      </c>
      <c r="H107" s="128">
        <v>272.38049999999998</v>
      </c>
      <c r="I107" s="129">
        <f>SUM(G107:H107)</f>
        <v>539.29050000000007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0.29605484994942111</v>
      </c>
      <c r="H108" s="133">
        <f>H106/H107</f>
        <v>0.22934167460592814</v>
      </c>
      <c r="I108" s="134">
        <f>I106/I107</f>
        <v>0.26235989693866291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9" t="s">
        <v>54</v>
      </c>
      <c r="B112" s="160"/>
      <c r="C112" s="160"/>
      <c r="D112" s="160"/>
      <c r="E112" s="160"/>
      <c r="F112" s="160"/>
      <c r="G112" s="160"/>
      <c r="H112" s="160"/>
      <c r="I112" s="161"/>
    </row>
    <row r="113" spans="1:9" x14ac:dyDescent="0.2">
      <c r="A113" s="159" t="s">
        <v>55</v>
      </c>
      <c r="B113" s="160"/>
      <c r="C113" s="160"/>
      <c r="D113" s="160"/>
      <c r="E113" s="160"/>
      <c r="F113" s="160"/>
      <c r="G113" s="160"/>
      <c r="H113" s="160"/>
      <c r="I113" s="161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8</v>
      </c>
      <c r="F118" s="139">
        <v>31</v>
      </c>
      <c r="G118" s="139">
        <v>4</v>
      </c>
      <c r="H118" s="139">
        <v>101</v>
      </c>
      <c r="I118" s="137">
        <f>SUM(E118:H118)</f>
        <v>144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13.7</v>
      </c>
      <c r="F119" s="141">
        <v>55</v>
      </c>
      <c r="G119" s="141">
        <v>3.1</v>
      </c>
      <c r="H119" s="142">
        <v>69.2</v>
      </c>
      <c r="I119" s="143">
        <f>SUM(E119:H119)</f>
        <v>141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2016-04-13T20:06:26Z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