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0" windowWidth="14505" windowHeight="1251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<sst xmlns="http://schemas.openxmlformats.org/spreadsheetml/2006/main" count="179" uniqueCount="82">
  <si>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</si>
  <si>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</si>
  <si>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</si>
  <si>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</si>
  <si>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</si>
  <si>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</si>
  <si>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</si>
  <si>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</si>
  <si>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</si>
  <si>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</si>
  <si>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</si>
  <si>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</si>
  <si>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</si>
  <si>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</si>
  <si>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</si>
  <si>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</si>
  <si>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</si>
  <si>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</si>
  <si>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</si>
  <si>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</si>
  <si>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</si>
  <si>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</si>
  <si>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</si>
  <si>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</si>
  <si>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</si>
  <si>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</si>
  <si>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</si>
  <si>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</si>
  <si>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</si>
  <si>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</si>
  <si>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</si>
  <si>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</si>
  <si>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</si>
  <si>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</si>
  <si>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</si>
  <si>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</si>
  <si>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</si>
  <si>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</si>
  <si>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</si>
  <si>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</si>
  <si>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</si>
  <si>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</si>
  <si>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</si>
  <si>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</si>
  <si>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</si>
  <si>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</si>
  <si>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</si>
  <si>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</si>
  <si>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</si>
  <si>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</si>
  <si>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</si>
  <si>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</si>
  <si>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</si>
  <si>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</si>
  <si>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</si>
  <si>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</si>
  <si>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</si>
  <si>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</si>
  <si>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</si>
  <si>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</si>
  <si>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</si>
  <si>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</si>
  <si>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</si>
  <si>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</si>
  <si>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</si>
  <si>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</si>
  <si>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</si>
  <si>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</si>
  <si>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</si>
  <si>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</si>
  <si>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</si>
  <si>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</si>
  <si>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</si>
  <si>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</si>
  <si>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</si>
  <si>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</si>
  <si>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</si>
  <si>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</si>
  <si>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</si>
  <si>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</si>
  <si>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</si>
  <si>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January 31,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</si>
</sst>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PageLayoutView="0" workbookViewId="0" topLeftCell="A1">
      <selection activeCell="F5" sqref="F5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26900</v>
      </c>
      <c r="E10" s="87">
        <v>8466</v>
      </c>
      <c r="F10" s="87">
        <v>3901</v>
      </c>
      <c r="G10" s="87">
        <v>113</v>
      </c>
      <c r="H10" s="87">
        <f>SUM(E10:G10)</f>
        <v>12480</v>
      </c>
      <c r="I10" s="88">
        <f>SUM(D10:G10)</f>
        <v>39380</v>
      </c>
    </row>
    <row r="11" spans="1:9" s="67" customFormat="1" ht="12.75">
      <c r="A11" s="29" t="s">
        <v>28</v>
      </c>
      <c r="B11" s="66"/>
      <c r="C11" s="66"/>
      <c r="D11" s="89">
        <v>274666</v>
      </c>
      <c r="E11" s="89">
        <v>36136</v>
      </c>
      <c r="F11" s="89">
        <v>16571</v>
      </c>
      <c r="G11" s="90">
        <v>508</v>
      </c>
      <c r="H11" s="87">
        <f>SUM(E11:G11)</f>
        <v>53215</v>
      </c>
      <c r="I11" s="88">
        <f>SUM(D11:G11)</f>
        <v>327881</v>
      </c>
    </row>
    <row r="12" spans="1:9" ht="12.75">
      <c r="A12" s="29" t="s">
        <v>65</v>
      </c>
      <c r="B12" s="2"/>
      <c r="C12" s="2"/>
      <c r="D12" s="139">
        <v>22129</v>
      </c>
      <c r="E12" s="139">
        <v>8836</v>
      </c>
      <c r="F12" s="139">
        <v>3100</v>
      </c>
      <c r="G12" s="139">
        <v>69</v>
      </c>
      <c r="H12" s="87">
        <f>SUM(E12:G12)</f>
        <v>12005</v>
      </c>
      <c r="I12" s="88">
        <f>SUM(D12:G12)</f>
        <v>34134</v>
      </c>
    </row>
    <row r="13" spans="1:12" ht="15.75">
      <c r="A13" s="29" t="s">
        <v>29</v>
      </c>
      <c r="B13" s="2"/>
      <c r="C13" s="2"/>
      <c r="D13" s="139">
        <v>100611</v>
      </c>
      <c r="E13" s="139">
        <v>11020</v>
      </c>
      <c r="F13" s="139">
        <v>10067</v>
      </c>
      <c r="G13" s="139">
        <v>468</v>
      </c>
      <c r="H13" s="139">
        <f>SUM(E13:G13)</f>
        <v>21555</v>
      </c>
      <c r="I13" s="88">
        <f>SUM(D13:G13)</f>
        <v>122166</v>
      </c>
      <c r="L13" s="146"/>
    </row>
    <row r="14" spans="1:9" ht="12.75">
      <c r="A14" s="29" t="s">
        <v>75</v>
      </c>
      <c r="B14" s="2"/>
      <c r="C14" s="3"/>
      <c r="D14" s="139">
        <v>4085</v>
      </c>
      <c r="E14" s="139">
        <v>244</v>
      </c>
      <c r="F14" s="139">
        <v>249</v>
      </c>
      <c r="G14" s="139">
        <v>1</v>
      </c>
      <c r="H14" s="87">
        <f>SUM(E14:G14)</f>
        <v>494</v>
      </c>
      <c r="I14" s="88">
        <f>SUM(D14:G14)</f>
        <v>4579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428391</v>
      </c>
      <c r="E15" s="140">
        <f t="shared" si="0"/>
        <v>64702</v>
      </c>
      <c r="F15" s="140">
        <f t="shared" si="0"/>
        <v>33888</v>
      </c>
      <c r="G15" s="140">
        <f t="shared" si="0"/>
        <v>1159</v>
      </c>
      <c r="H15" s="33">
        <f t="shared" si="0"/>
        <v>99749</v>
      </c>
      <c r="I15" s="34">
        <f t="shared" si="0"/>
        <v>528140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241167</v>
      </c>
      <c r="E20" s="87">
        <v>29804</v>
      </c>
      <c r="F20" s="87">
        <v>6520</v>
      </c>
      <c r="G20" s="87">
        <v>124</v>
      </c>
      <c r="H20" s="87">
        <f>SUM(E20:G20)</f>
        <v>36448</v>
      </c>
      <c r="I20" s="88">
        <f>SUM(D20:G20)</f>
        <v>277615</v>
      </c>
    </row>
    <row r="21" spans="1:9" s="67" customFormat="1" ht="12.75">
      <c r="A21" s="29" t="s">
        <v>31</v>
      </c>
      <c r="B21" s="66"/>
      <c r="C21" s="66"/>
      <c r="D21" s="89">
        <v>1179187</v>
      </c>
      <c r="E21" s="89">
        <v>104353</v>
      </c>
      <c r="F21" s="89">
        <v>26430</v>
      </c>
      <c r="G21" s="89">
        <v>537</v>
      </c>
      <c r="H21" s="87">
        <f>SUM(E21:G21)</f>
        <v>131320</v>
      </c>
      <c r="I21" s="88">
        <f>SUM(D21:G21)</f>
        <v>1310507</v>
      </c>
    </row>
    <row r="22" spans="1:9" ht="12.75">
      <c r="A22" s="29" t="s">
        <v>65</v>
      </c>
      <c r="B22" s="2"/>
      <c r="C22" s="2"/>
      <c r="D22" s="139">
        <v>180081</v>
      </c>
      <c r="E22" s="139">
        <v>27176</v>
      </c>
      <c r="F22" s="139">
        <v>5859</v>
      </c>
      <c r="G22" s="139">
        <v>72</v>
      </c>
      <c r="H22" s="87">
        <f>SUM(E22:G22)</f>
        <v>33107</v>
      </c>
      <c r="I22" s="88">
        <f>SUM(D22:G22)</f>
        <v>213188</v>
      </c>
    </row>
    <row r="23" spans="1:9" ht="12.75">
      <c r="A23" s="29" t="s">
        <v>29</v>
      </c>
      <c r="B23" s="2"/>
      <c r="C23" s="2"/>
      <c r="D23" s="87">
        <v>533132</v>
      </c>
      <c r="E23" s="87">
        <v>32340</v>
      </c>
      <c r="F23" s="87">
        <v>18035</v>
      </c>
      <c r="G23" s="87">
        <v>547</v>
      </c>
      <c r="H23" s="87">
        <f>SUM(E23:G23)</f>
        <v>50922</v>
      </c>
      <c r="I23" s="88">
        <f>SUM(D23:G23)</f>
        <v>584054</v>
      </c>
    </row>
    <row r="24" spans="1:9" ht="12.75">
      <c r="A24" s="29" t="s">
        <v>75</v>
      </c>
      <c r="B24" s="2"/>
      <c r="C24" s="3"/>
      <c r="D24" s="152">
        <v>151316</v>
      </c>
      <c r="E24" s="152">
        <v>7634</v>
      </c>
      <c r="F24" s="152">
        <v>7551</v>
      </c>
      <c r="G24" s="152">
        <v>128</v>
      </c>
      <c r="H24" s="87">
        <f>SUM(E24:G24)</f>
        <v>15313</v>
      </c>
      <c r="I24" s="88">
        <f>SUM(D24:G24)</f>
        <v>166629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2284883</v>
      </c>
      <c r="E25" s="33">
        <f t="shared" si="1"/>
        <v>201307</v>
      </c>
      <c r="F25" s="33">
        <f t="shared" si="1"/>
        <v>64395</v>
      </c>
      <c r="G25" s="33">
        <f t="shared" si="1"/>
        <v>1408</v>
      </c>
      <c r="H25" s="33">
        <f t="shared" si="1"/>
        <v>267110</v>
      </c>
      <c r="I25" s="34">
        <f t="shared" si="1"/>
        <v>2551993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0.1115409653891287</v>
      </c>
      <c r="E30" s="93">
        <f t="shared" si="2"/>
        <v>0.28405583143202257</v>
      </c>
      <c r="F30" s="93">
        <f t="shared" si="2"/>
        <v>0.5983128834355829</v>
      </c>
      <c r="G30" s="93">
        <f t="shared" si="2"/>
        <v>0.9112903225806451</v>
      </c>
      <c r="H30" s="93">
        <f>H10/H20</f>
        <v>0.3424056189640035</v>
      </c>
      <c r="I30" s="94">
        <f>I10/I20</f>
        <v>0.14185112475910883</v>
      </c>
    </row>
    <row r="31" spans="1:9" ht="12.75">
      <c r="A31" s="29" t="s">
        <v>31</v>
      </c>
      <c r="B31" s="2"/>
      <c r="C31" s="3"/>
      <c r="D31" s="93">
        <f t="shared" si="2"/>
        <v>0.23292828024732296</v>
      </c>
      <c r="E31" s="93">
        <f t="shared" si="2"/>
        <v>0.34628616331106915</v>
      </c>
      <c r="F31" s="93">
        <f t="shared" si="2"/>
        <v>0.6269769201664774</v>
      </c>
      <c r="G31" s="93">
        <f t="shared" si="2"/>
        <v>0.9459962756052142</v>
      </c>
      <c r="H31" s="93">
        <f aca="true" t="shared" si="3" ref="D31:I34">H11/H21</f>
        <v>0.40523149558330795</v>
      </c>
      <c r="I31" s="94">
        <f t="shared" si="3"/>
        <v>0.25019400888358473</v>
      </c>
    </row>
    <row r="32" spans="1:9" ht="12.75">
      <c r="A32" s="29" t="s">
        <v>65</v>
      </c>
      <c r="B32" s="2"/>
      <c r="C32" s="3"/>
      <c r="D32" s="93">
        <f>D12/D22</f>
        <v>0.12288359127281612</v>
      </c>
      <c r="E32" s="93">
        <f t="shared" si="3"/>
        <v>0.32513982926111273</v>
      </c>
      <c r="F32" s="93">
        <f>F12/F22</f>
        <v>0.5291005291005291</v>
      </c>
      <c r="G32" s="93">
        <f t="shared" si="3"/>
        <v>0.9583333333333334</v>
      </c>
      <c r="H32" s="93">
        <f t="shared" si="3"/>
        <v>0.3626121364061981</v>
      </c>
      <c r="I32" s="94">
        <f t="shared" si="3"/>
        <v>0.16011220143722912</v>
      </c>
    </row>
    <row r="33" spans="1:9" ht="12.75">
      <c r="A33" s="29" t="s">
        <v>29</v>
      </c>
      <c r="B33" s="2"/>
      <c r="C33" s="3"/>
      <c r="D33" s="93">
        <f t="shared" si="3"/>
        <v>0.18871686561677034</v>
      </c>
      <c r="E33" s="93">
        <f t="shared" si="3"/>
        <v>0.34075448361162647</v>
      </c>
      <c r="F33" s="93">
        <f t="shared" si="3"/>
        <v>0.5581924036595509</v>
      </c>
      <c r="G33" s="93">
        <f t="shared" si="3"/>
        <v>0.8555758683729433</v>
      </c>
      <c r="H33" s="93">
        <f t="shared" si="3"/>
        <v>0.4232944503358077</v>
      </c>
      <c r="I33" s="94">
        <f t="shared" si="3"/>
        <v>0.20916901519380057</v>
      </c>
    </row>
    <row r="34" spans="1:9" ht="12.75">
      <c r="A34" s="29" t="s">
        <v>75</v>
      </c>
      <c r="B34" s="2"/>
      <c r="C34" s="3"/>
      <c r="D34" s="93">
        <f t="shared" si="3"/>
        <v>0.02699648417880462</v>
      </c>
      <c r="E34" s="93">
        <f t="shared" si="3"/>
        <v>0.03196227403720199</v>
      </c>
      <c r="F34" s="93">
        <f t="shared" si="3"/>
        <v>0.03297576479936432</v>
      </c>
      <c r="G34" s="93">
        <f t="shared" si="3"/>
        <v>0.0078125</v>
      </c>
      <c r="H34" s="93">
        <f t="shared" si="3"/>
        <v>0.032260171096453995</v>
      </c>
      <c r="I34" s="94">
        <f t="shared" si="3"/>
        <v>0.027480210527579232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0.18748924999660815</v>
      </c>
      <c r="E35" s="63">
        <f t="shared" si="4"/>
        <v>0.32140958834019684</v>
      </c>
      <c r="F35" s="63">
        <f t="shared" si="4"/>
        <v>0.5262520382017237</v>
      </c>
      <c r="G35" s="63">
        <f t="shared" si="4"/>
        <v>0.8231534090909091</v>
      </c>
      <c r="H35" s="63">
        <f t="shared" si="4"/>
        <v>0.373437909475497</v>
      </c>
      <c r="I35" s="64">
        <f t="shared" si="4"/>
        <v>0.20695197831655493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72.3</v>
      </c>
      <c r="E40" s="87">
        <v>27.1</v>
      </c>
      <c r="F40" s="87">
        <v>261.6</v>
      </c>
      <c r="G40" s="87">
        <v>225.2</v>
      </c>
      <c r="H40" s="87">
        <f>SUM(E40:G40)</f>
        <v>513.9000000000001</v>
      </c>
      <c r="I40" s="88">
        <f>SUM(D40:G40)</f>
        <v>586.2</v>
      </c>
    </row>
    <row r="41" spans="1:9" s="67" customFormat="1" ht="12.75">
      <c r="A41" s="37" t="s">
        <v>31</v>
      </c>
      <c r="B41" s="68"/>
      <c r="C41" s="68"/>
      <c r="D41" s="89">
        <v>796.32</v>
      </c>
      <c r="E41" s="89">
        <v>104.78</v>
      </c>
      <c r="F41" s="89">
        <v>1213.94</v>
      </c>
      <c r="G41" s="95">
        <v>1071.4</v>
      </c>
      <c r="H41" s="87">
        <f>SUM(E41:G41)</f>
        <v>2390.12</v>
      </c>
      <c r="I41" s="88">
        <f>SUM(D41:G41)</f>
        <v>3186.44</v>
      </c>
    </row>
    <row r="42" spans="1:9" ht="12.75">
      <c r="A42" s="37" t="s">
        <v>65</v>
      </c>
      <c r="B42" s="6"/>
      <c r="C42" s="6"/>
      <c r="D42" s="139">
        <v>66.2</v>
      </c>
      <c r="E42" s="139">
        <v>28.6</v>
      </c>
      <c r="F42" s="139">
        <v>152.5</v>
      </c>
      <c r="G42" s="139">
        <v>105.6</v>
      </c>
      <c r="H42" s="87">
        <f>SUM(E42:G42)</f>
        <v>286.7</v>
      </c>
      <c r="I42" s="88">
        <f>SUM(D42:G42)</f>
        <v>352.9</v>
      </c>
    </row>
    <row r="43" spans="1:9" ht="12.75">
      <c r="A43" s="37" t="s">
        <v>29</v>
      </c>
      <c r="B43" s="6"/>
      <c r="C43" s="6"/>
      <c r="D43" s="87">
        <v>277.5</v>
      </c>
      <c r="E43" s="87">
        <v>31.6</v>
      </c>
      <c r="F43" s="87">
        <v>656.6</v>
      </c>
      <c r="G43" s="87">
        <v>591.8</v>
      </c>
      <c r="H43" s="87">
        <f>SUM(E43:G43)</f>
        <v>1280</v>
      </c>
      <c r="I43" s="88">
        <f>SUM(D43:G43)</f>
        <v>1557.5</v>
      </c>
    </row>
    <row r="44" spans="1:9" ht="12.75">
      <c r="A44" s="29" t="s">
        <v>75</v>
      </c>
      <c r="B44" s="6"/>
      <c r="C44" s="7"/>
      <c r="D44" s="152">
        <v>12</v>
      </c>
      <c r="E44" s="152">
        <v>0.9</v>
      </c>
      <c r="F44" s="152">
        <v>6.6</v>
      </c>
      <c r="G44" s="152">
        <v>0.5</v>
      </c>
      <c r="H44" s="87">
        <f>SUM(E44:G44)</f>
        <v>8</v>
      </c>
      <c r="I44" s="88">
        <f>SUM(D44:G44)</f>
        <v>20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1224.3200000000002</v>
      </c>
      <c r="E45" s="33">
        <f t="shared" si="5"/>
        <v>192.98</v>
      </c>
      <c r="F45" s="33">
        <f t="shared" si="5"/>
        <v>2291.24</v>
      </c>
      <c r="G45" s="33">
        <f t="shared" si="5"/>
        <v>1994.5</v>
      </c>
      <c r="H45" s="33">
        <f t="shared" si="5"/>
        <v>4478.719999999999</v>
      </c>
      <c r="I45" s="34">
        <f t="shared" si="5"/>
        <v>5703.04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656.8</v>
      </c>
      <c r="E50" s="87">
        <v>78.4</v>
      </c>
      <c r="F50" s="87">
        <v>378.2</v>
      </c>
      <c r="G50" s="147">
        <v>240.6</v>
      </c>
      <c r="H50" s="87">
        <f>SUM(E50:G50)</f>
        <v>697.2</v>
      </c>
      <c r="I50" s="98">
        <f>SUM(D50:G50)</f>
        <v>1353.9999999999998</v>
      </c>
    </row>
    <row r="51" spans="1:9" s="67" customFormat="1" ht="12.75">
      <c r="A51" s="37" t="s">
        <v>31</v>
      </c>
      <c r="B51" s="68"/>
      <c r="C51" s="68"/>
      <c r="D51" s="89">
        <v>3323.6</v>
      </c>
      <c r="E51" s="89">
        <v>304.04</v>
      </c>
      <c r="F51" s="89">
        <v>1632.71</v>
      </c>
      <c r="G51" s="89">
        <v>1104.99</v>
      </c>
      <c r="H51" s="87">
        <f>SUM(E51:G51)</f>
        <v>3041.74</v>
      </c>
      <c r="I51" s="98">
        <f>SUM(D51:G51)</f>
        <v>6365.34</v>
      </c>
    </row>
    <row r="52" spans="1:9" ht="12.75">
      <c r="A52" s="37" t="s">
        <v>65</v>
      </c>
      <c r="B52" s="6"/>
      <c r="C52" s="6"/>
      <c r="D52" s="139">
        <v>481.4</v>
      </c>
      <c r="E52" s="139">
        <v>69.4</v>
      </c>
      <c r="F52" s="139">
        <v>210.5</v>
      </c>
      <c r="G52" s="139">
        <v>110.1</v>
      </c>
      <c r="H52" s="97">
        <f>SUM(E52:G52)</f>
        <v>390</v>
      </c>
      <c r="I52" s="98">
        <f>SUM(D52:G52)</f>
        <v>871.4</v>
      </c>
    </row>
    <row r="53" spans="1:9" ht="12.75">
      <c r="A53" s="37" t="s">
        <v>29</v>
      </c>
      <c r="B53" s="6"/>
      <c r="C53" s="6"/>
      <c r="D53" s="87">
        <v>1440.4</v>
      </c>
      <c r="E53" s="87">
        <v>78.6</v>
      </c>
      <c r="F53" s="87">
        <v>872.8</v>
      </c>
      <c r="G53" s="87">
        <v>641.6</v>
      </c>
      <c r="H53" s="87">
        <f>SUM(E53:G53)</f>
        <v>1593</v>
      </c>
      <c r="I53" s="98">
        <f>SUM(D53:G53)</f>
        <v>3033.4</v>
      </c>
    </row>
    <row r="54" spans="1:9" ht="12.75">
      <c r="A54" s="29" t="s">
        <v>75</v>
      </c>
      <c r="B54" s="6"/>
      <c r="C54" s="7"/>
      <c r="D54" s="152">
        <v>447.6</v>
      </c>
      <c r="E54" s="152">
        <v>21.5</v>
      </c>
      <c r="F54" s="152">
        <v>117.5</v>
      </c>
      <c r="G54" s="152">
        <v>42.7</v>
      </c>
      <c r="H54" s="87">
        <f>SUM(E54:G54)</f>
        <v>181.7</v>
      </c>
      <c r="I54" s="98">
        <f>SUM(D54:G54)</f>
        <v>629.3000000000001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6349.799999999999</v>
      </c>
      <c r="E55" s="33">
        <f t="shared" si="6"/>
        <v>551.94</v>
      </c>
      <c r="F55" s="33">
        <f t="shared" si="6"/>
        <v>3211.71</v>
      </c>
      <c r="G55" s="33">
        <f t="shared" si="6"/>
        <v>2139.99</v>
      </c>
      <c r="H55" s="33">
        <f t="shared" si="6"/>
        <v>5903.639999999999</v>
      </c>
      <c r="I55" s="34">
        <f t="shared" si="6"/>
        <v>12253.439999999999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0.11007917174177832</v>
      </c>
      <c r="E60" s="93">
        <f>E40/E50</f>
        <v>0.34566326530612246</v>
      </c>
      <c r="F60" s="93">
        <f>F40/F50</f>
        <v>0.6916975145425701</v>
      </c>
      <c r="G60" s="93">
        <f>G40/G50</f>
        <v>0.9359933499584372</v>
      </c>
      <c r="H60" s="93">
        <f>H40/H50</f>
        <v>0.7370912220309811</v>
      </c>
      <c r="I60" s="94">
        <f>I40/I50</f>
        <v>0.43293943870014784</v>
      </c>
    </row>
    <row r="61" spans="1:9" ht="12.75">
      <c r="A61" s="37" t="s">
        <v>31</v>
      </c>
      <c r="B61" s="2"/>
      <c r="C61" s="3"/>
      <c r="D61" s="93">
        <f>D41/D51</f>
        <v>0.23959561920808764</v>
      </c>
      <c r="E61" s="93">
        <f>E41/E51</f>
        <v>0.34462570714379687</v>
      </c>
      <c r="F61" s="93">
        <f>F41/F51</f>
        <v>0.7435123200078397</v>
      </c>
      <c r="G61" s="93">
        <f>G41/G51</f>
        <v>0.9696015348555191</v>
      </c>
      <c r="H61" s="93">
        <f>H41/H51</f>
        <v>0.7857739320257484</v>
      </c>
      <c r="I61" s="94">
        <f aca="true" t="shared" si="7" ref="H61:I64">I41/I51</f>
        <v>0.5005922700122852</v>
      </c>
    </row>
    <row r="62" spans="1:9" ht="12.75">
      <c r="A62" s="37" t="s">
        <v>65</v>
      </c>
      <c r="B62" s="2"/>
      <c r="C62" s="3"/>
      <c r="D62" s="93">
        <f>D42/D52</f>
        <v>0.1375155795596178</v>
      </c>
      <c r="E62" s="93">
        <f aca="true" t="shared" si="8" ref="D62:G64">E42/E52</f>
        <v>0.41210374639769454</v>
      </c>
      <c r="F62" s="93">
        <f t="shared" si="8"/>
        <v>0.7244655581947743</v>
      </c>
      <c r="G62" s="93">
        <f>G42/G52</f>
        <v>0.9591280653950953</v>
      </c>
      <c r="H62" s="93">
        <f>H42/H52</f>
        <v>0.7351282051282051</v>
      </c>
      <c r="I62" s="94">
        <f t="shared" si="7"/>
        <v>0.4049804911636447</v>
      </c>
    </row>
    <row r="63" spans="1:9" ht="12.75">
      <c r="A63" s="37" t="s">
        <v>29</v>
      </c>
      <c r="B63" s="2"/>
      <c r="C63" s="3"/>
      <c r="D63" s="93">
        <f t="shared" si="8"/>
        <v>0.19265481810608162</v>
      </c>
      <c r="E63" s="93">
        <f t="shared" si="8"/>
        <v>0.40203562340966925</v>
      </c>
      <c r="F63" s="93">
        <f t="shared" si="8"/>
        <v>0.7522914757103575</v>
      </c>
      <c r="G63" s="93">
        <f t="shared" si="8"/>
        <v>0.9223815461346633</v>
      </c>
      <c r="H63" s="93">
        <f t="shared" si="7"/>
        <v>0.8035153797865662</v>
      </c>
      <c r="I63" s="94">
        <f t="shared" si="7"/>
        <v>0.513450253840575</v>
      </c>
    </row>
    <row r="64" spans="1:9" ht="12.75">
      <c r="A64" s="29" t="s">
        <v>75</v>
      </c>
      <c r="B64" s="2"/>
      <c r="C64" s="3"/>
      <c r="D64" s="93">
        <f t="shared" si="8"/>
        <v>0.026809651474530828</v>
      </c>
      <c r="E64" s="93">
        <f t="shared" si="8"/>
        <v>0.04186046511627907</v>
      </c>
      <c r="F64" s="93">
        <f t="shared" si="8"/>
        <v>0.05617021276595744</v>
      </c>
      <c r="G64" s="93">
        <f t="shared" si="8"/>
        <v>0.011709601873536299</v>
      </c>
      <c r="H64" s="93">
        <f t="shared" si="7"/>
        <v>0.04402861860209136</v>
      </c>
      <c r="I64" s="94">
        <f t="shared" si="7"/>
        <v>0.03178134435086604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0.192812372043214</v>
      </c>
      <c r="E65" s="63">
        <f t="shared" si="9"/>
        <v>0.3496394535637931</v>
      </c>
      <c r="F65" s="63">
        <f t="shared" si="9"/>
        <v>0.7134018949407013</v>
      </c>
      <c r="G65" s="63">
        <f t="shared" si="9"/>
        <v>0.9320137009986029</v>
      </c>
      <c r="H65" s="63">
        <f t="shared" si="9"/>
        <v>0.7586370442642166</v>
      </c>
      <c r="I65" s="64">
        <f t="shared" si="9"/>
        <v>0.46542358717225535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38</v>
      </c>
      <c r="E70" s="100">
        <v>37</v>
      </c>
      <c r="F70" s="100">
        <v>36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67</v>
      </c>
      <c r="E71" s="90">
        <v>72</v>
      </c>
      <c r="F71" s="90">
        <v>62</v>
      </c>
      <c r="G71" s="90">
        <v>21</v>
      </c>
      <c r="H71" s="101"/>
      <c r="I71" s="102"/>
    </row>
    <row r="72" spans="1:9" ht="12.75">
      <c r="A72" s="37" t="s">
        <v>65</v>
      </c>
      <c r="B72" s="2"/>
      <c r="C72" s="2"/>
      <c r="D72" s="103">
        <v>49</v>
      </c>
      <c r="E72" s="103">
        <v>49</v>
      </c>
      <c r="F72" s="103">
        <v>43</v>
      </c>
      <c r="G72" s="103">
        <v>17</v>
      </c>
      <c r="H72" s="101"/>
      <c r="I72" s="102"/>
    </row>
    <row r="73" spans="1:9" ht="12.75">
      <c r="A73" s="37" t="s">
        <v>29</v>
      </c>
      <c r="B73" s="2"/>
      <c r="C73" s="2"/>
      <c r="D73" s="103">
        <v>58</v>
      </c>
      <c r="E73" s="103">
        <v>57</v>
      </c>
      <c r="F73" s="103">
        <v>49</v>
      </c>
      <c r="G73" s="103">
        <v>28</v>
      </c>
      <c r="H73" s="101"/>
      <c r="I73" s="102"/>
    </row>
    <row r="74" spans="1:9" ht="12.75">
      <c r="A74" s="29" t="s">
        <v>75</v>
      </c>
      <c r="B74" s="2"/>
      <c r="C74" s="3"/>
      <c r="D74" s="153">
        <v>9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493</v>
      </c>
      <c r="E84" s="70">
        <v>78</v>
      </c>
      <c r="F84" s="70">
        <v>35</v>
      </c>
      <c r="G84" s="70">
        <v>111</v>
      </c>
      <c r="H84" s="69">
        <f>E84+F84+G84</f>
        <v>224</v>
      </c>
      <c r="I84" s="71">
        <f>D84+E84+F84+G84</f>
        <v>717</v>
      </c>
    </row>
    <row r="85" spans="1:9" ht="12.75">
      <c r="A85" s="29" t="s">
        <v>15</v>
      </c>
      <c r="B85" s="2"/>
      <c r="C85" s="2"/>
      <c r="D85" s="69">
        <v>250</v>
      </c>
      <c r="E85" s="70">
        <v>379</v>
      </c>
      <c r="F85" s="70">
        <v>172</v>
      </c>
      <c r="G85" s="70">
        <v>149</v>
      </c>
      <c r="H85" s="69">
        <f aca="true" t="shared" si="10" ref="H85:H91">E85+F85+G85</f>
        <v>700</v>
      </c>
      <c r="I85" s="71">
        <f aca="true" t="shared" si="11" ref="I85:I91">D85+E85+F85+G85</f>
        <v>950</v>
      </c>
    </row>
    <row r="86" spans="1:9" s="67" customFormat="1" ht="12.75">
      <c r="A86" s="29" t="s">
        <v>40</v>
      </c>
      <c r="B86" s="66"/>
      <c r="C86" s="66"/>
      <c r="D86" s="72">
        <v>14386</v>
      </c>
      <c r="E86" s="73">
        <v>606</v>
      </c>
      <c r="F86" s="72">
        <v>350</v>
      </c>
      <c r="G86" s="74">
        <v>15</v>
      </c>
      <c r="H86" s="69">
        <f t="shared" si="10"/>
        <v>971</v>
      </c>
      <c r="I86" s="71">
        <f t="shared" si="11"/>
        <v>15357</v>
      </c>
    </row>
    <row r="87" spans="1:9" s="67" customFormat="1" ht="12.75">
      <c r="A87" s="29" t="s">
        <v>41</v>
      </c>
      <c r="B87" s="66"/>
      <c r="C87" s="66"/>
      <c r="D87" s="72">
        <v>13601</v>
      </c>
      <c r="E87" s="73">
        <v>498</v>
      </c>
      <c r="F87" s="72">
        <v>313</v>
      </c>
      <c r="G87" s="74">
        <v>13</v>
      </c>
      <c r="H87" s="69">
        <f t="shared" si="10"/>
        <v>824</v>
      </c>
      <c r="I87" s="71">
        <f t="shared" si="11"/>
        <v>14425</v>
      </c>
    </row>
    <row r="88" spans="1:9" ht="12.75">
      <c r="A88" s="29" t="s">
        <v>66</v>
      </c>
      <c r="B88" s="2"/>
      <c r="C88" s="2"/>
      <c r="D88" s="137">
        <v>591</v>
      </c>
      <c r="E88" s="138">
        <v>67</v>
      </c>
      <c r="F88" s="138">
        <v>32</v>
      </c>
      <c r="G88" s="138">
        <v>0</v>
      </c>
      <c r="H88" s="69">
        <f t="shared" si="10"/>
        <v>99</v>
      </c>
      <c r="I88" s="71">
        <f t="shared" si="11"/>
        <v>690</v>
      </c>
    </row>
    <row r="89" spans="1:9" ht="12.75">
      <c r="A89" s="29" t="s">
        <v>67</v>
      </c>
      <c r="B89" s="2"/>
      <c r="C89" s="2"/>
      <c r="D89" s="137">
        <v>857</v>
      </c>
      <c r="E89" s="138">
        <v>462</v>
      </c>
      <c r="F89" s="138">
        <v>175</v>
      </c>
      <c r="G89" s="138">
        <v>2</v>
      </c>
      <c r="H89" s="69">
        <f t="shared" si="10"/>
        <v>639</v>
      </c>
      <c r="I89" s="71">
        <f t="shared" si="11"/>
        <v>1496</v>
      </c>
    </row>
    <row r="90" spans="1:9" ht="12.75">
      <c r="A90" s="29" t="s">
        <v>42</v>
      </c>
      <c r="B90" s="2"/>
      <c r="C90" s="2"/>
      <c r="D90" s="69">
        <v>1839</v>
      </c>
      <c r="E90" s="69">
        <v>319</v>
      </c>
      <c r="F90" s="69">
        <v>152</v>
      </c>
      <c r="G90" s="69">
        <v>7</v>
      </c>
      <c r="H90" s="69">
        <f t="shared" si="10"/>
        <v>478</v>
      </c>
      <c r="I90" s="71">
        <f t="shared" si="11"/>
        <v>2317</v>
      </c>
    </row>
    <row r="91" spans="1:9" ht="12.75">
      <c r="A91" s="29" t="s">
        <v>43</v>
      </c>
      <c r="B91" s="2"/>
      <c r="C91" s="2"/>
      <c r="D91" s="69">
        <v>3630</v>
      </c>
      <c r="E91" s="69">
        <v>329</v>
      </c>
      <c r="F91" s="69">
        <v>297</v>
      </c>
      <c r="G91" s="69">
        <v>8</v>
      </c>
      <c r="H91" s="69">
        <f t="shared" si="10"/>
        <v>634</v>
      </c>
      <c r="I91" s="71">
        <f t="shared" si="11"/>
        <v>4264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17309</v>
      </c>
      <c r="E94" s="21">
        <f t="shared" si="12"/>
        <v>1070</v>
      </c>
      <c r="F94" s="21">
        <f t="shared" si="12"/>
        <v>569</v>
      </c>
      <c r="G94" s="61">
        <f t="shared" si="12"/>
        <v>133</v>
      </c>
      <c r="H94" s="21">
        <f>+SUM(E94:G94)</f>
        <v>1772</v>
      </c>
      <c r="I94" s="62">
        <f>+SUM(D94:G94)</f>
        <v>19081</v>
      </c>
    </row>
    <row r="95" spans="1:9" ht="13.5" thickBot="1">
      <c r="A95" s="30" t="s">
        <v>45</v>
      </c>
      <c r="B95" s="51"/>
      <c r="C95" s="52"/>
      <c r="D95" s="53">
        <f t="shared" si="12"/>
        <v>18338</v>
      </c>
      <c r="E95" s="53">
        <f t="shared" si="12"/>
        <v>1668</v>
      </c>
      <c r="F95" s="53">
        <f t="shared" si="12"/>
        <v>957</v>
      </c>
      <c r="G95" s="59">
        <f t="shared" si="12"/>
        <v>172</v>
      </c>
      <c r="H95" s="53">
        <f>+SUM(E95:G95)</f>
        <v>2797</v>
      </c>
      <c r="I95" s="60">
        <f>+SUM(D95:G95)</f>
        <v>21135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15691</v>
      </c>
      <c r="H103" s="118">
        <v>10477</v>
      </c>
      <c r="I103" s="91">
        <f>SUM(G103:H103)</f>
        <v>26168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57922</v>
      </c>
      <c r="H104" s="118">
        <v>53234</v>
      </c>
      <c r="I104" s="91">
        <f>SUM(G104:H104)</f>
        <v>111156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0.27089879493111424</v>
      </c>
      <c r="H105" s="120">
        <f>H103/H104</f>
        <v>0.19681030920088666</v>
      </c>
      <c r="I105" s="121">
        <f>I103/I104</f>
        <v>0.23541689157580337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58.34</v>
      </c>
      <c r="H107" s="148">
        <v>44.4567</v>
      </c>
      <c r="I107" s="122">
        <f>SUM(G107:H107)</f>
        <v>102.7967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214.38</v>
      </c>
      <c r="H108" s="148">
        <v>229.3735</v>
      </c>
      <c r="I108" s="122">
        <f>SUM(G108:H108)</f>
        <v>443.75350000000003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0.2721335945517306</v>
      </c>
      <c r="H109" s="126">
        <f>H107/H108</f>
        <v>0.1938179432236069</v>
      </c>
      <c r="I109" s="127">
        <f>I107/I108</f>
        <v>0.23165270809131644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11</v>
      </c>
      <c r="F119" s="132">
        <v>29</v>
      </c>
      <c r="G119" s="132">
        <v>3</v>
      </c>
      <c r="H119" s="132">
        <v>79</v>
      </c>
      <c r="I119" s="150">
        <v>128</v>
      </c>
      <c r="J119" s="130">
        <f>SUM(E119:I119)</f>
        <v>250</v>
      </c>
    </row>
    <row r="120" spans="1:10" ht="13.5" thickBot="1">
      <c r="A120" s="56" t="s">
        <v>59</v>
      </c>
      <c r="B120" s="54"/>
      <c r="C120" s="54"/>
      <c r="D120" s="133"/>
      <c r="E120" s="134">
        <v>15.3</v>
      </c>
      <c r="F120" s="134">
        <v>34</v>
      </c>
      <c r="G120" s="134">
        <v>4.5</v>
      </c>
      <c r="H120" s="135">
        <v>49.8</v>
      </c>
      <c r="I120" s="151">
        <v>42.7</v>
      </c>
      <c r="J120" s="136">
        <f>SUM(E120:I120)</f>
        <v>146.3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2020-02-27T18:42:38Z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